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栃木県ソフトテニス連盟\Desktop\"/>
    </mc:Choice>
  </mc:AlternateContent>
  <xr:revisionPtr revIDLastSave="0" documentId="8_{1A4B96F9-683C-4DA8-AEF9-F39BAD2631F6}" xr6:coauthVersionLast="47" xr6:coauthVersionMax="47" xr10:uidLastSave="{00000000-0000-0000-0000-000000000000}"/>
  <bookViews>
    <workbookView xWindow="-120" yWindow="-120" windowWidth="29040" windowHeight="16440" xr2:uid="{6A03FD79-A77B-4517-8888-6EE76161B7E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1" l="1"/>
  <c r="E37" i="1"/>
  <c r="D37" i="1"/>
  <c r="C37" i="1"/>
  <c r="B37" i="1"/>
  <c r="F36" i="1"/>
  <c r="E36" i="1"/>
  <c r="D36" i="1"/>
  <c r="C36" i="1"/>
  <c r="B36" i="1"/>
  <c r="F35" i="1"/>
  <c r="E35" i="1"/>
  <c r="D35" i="1"/>
  <c r="C35" i="1"/>
  <c r="B35" i="1"/>
  <c r="F34" i="1"/>
  <c r="E34" i="1"/>
  <c r="D34" i="1"/>
  <c r="C34" i="1"/>
  <c r="B34" i="1"/>
  <c r="F33" i="1"/>
  <c r="E33" i="1"/>
  <c r="D33" i="1"/>
  <c r="C33" i="1"/>
  <c r="B33" i="1"/>
  <c r="F32" i="1"/>
  <c r="E32" i="1"/>
  <c r="D32" i="1"/>
  <c r="C32" i="1"/>
  <c r="B32" i="1"/>
  <c r="F31" i="1"/>
  <c r="E31" i="1"/>
  <c r="D31" i="1"/>
  <c r="C31" i="1"/>
  <c r="B31" i="1"/>
  <c r="F30" i="1"/>
  <c r="E30" i="1"/>
  <c r="D30" i="1"/>
  <c r="C30" i="1"/>
  <c r="B30" i="1"/>
  <c r="F29" i="1"/>
  <c r="E29" i="1"/>
  <c r="D29" i="1"/>
  <c r="C29" i="1"/>
  <c r="B29" i="1"/>
  <c r="F28" i="1"/>
  <c r="E28" i="1"/>
  <c r="D28" i="1"/>
  <c r="C28" i="1"/>
  <c r="B28" i="1"/>
  <c r="F27" i="1"/>
  <c r="E27" i="1"/>
  <c r="D27" i="1"/>
  <c r="C27" i="1"/>
  <c r="B27" i="1"/>
  <c r="F26" i="1"/>
  <c r="E26" i="1"/>
  <c r="D26" i="1"/>
  <c r="C26" i="1"/>
  <c r="B26" i="1"/>
  <c r="F25" i="1"/>
  <c r="E25" i="1"/>
  <c r="D25" i="1"/>
  <c r="C25" i="1"/>
  <c r="B25" i="1"/>
  <c r="F24" i="1"/>
  <c r="E24" i="1"/>
  <c r="D24" i="1"/>
  <c r="C24" i="1"/>
  <c r="B24" i="1"/>
  <c r="F23" i="1"/>
  <c r="E23" i="1"/>
  <c r="D23" i="1"/>
  <c r="C23" i="1"/>
  <c r="B23" i="1"/>
  <c r="F22" i="1"/>
  <c r="E22" i="1"/>
  <c r="D22" i="1"/>
  <c r="C22" i="1"/>
  <c r="B22" i="1"/>
  <c r="F21" i="1"/>
  <c r="E21" i="1"/>
  <c r="D21" i="1"/>
  <c r="C21" i="1"/>
  <c r="B21" i="1"/>
  <c r="F20" i="1"/>
  <c r="E20" i="1"/>
  <c r="D20" i="1"/>
  <c r="C20" i="1"/>
  <c r="B20" i="1"/>
  <c r="F19" i="1"/>
  <c r="E19" i="1"/>
  <c r="D19" i="1"/>
  <c r="C19" i="1"/>
  <c r="B19" i="1"/>
  <c r="F18" i="1"/>
  <c r="E18" i="1"/>
  <c r="D18" i="1"/>
  <c r="C18" i="1"/>
  <c r="B18" i="1"/>
  <c r="F17" i="1"/>
  <c r="E17" i="1"/>
  <c r="D17" i="1"/>
  <c r="C17" i="1"/>
  <c r="B17" i="1"/>
  <c r="F16" i="1"/>
  <c r="E16" i="1"/>
  <c r="D16" i="1"/>
  <c r="C16" i="1"/>
  <c r="B16" i="1"/>
  <c r="F15" i="1"/>
  <c r="E15" i="1"/>
  <c r="D15" i="1"/>
  <c r="C15" i="1"/>
  <c r="B15" i="1"/>
  <c r="F14" i="1"/>
  <c r="E14" i="1"/>
  <c r="D14" i="1"/>
  <c r="C14" i="1"/>
  <c r="B14" i="1"/>
  <c r="F13" i="1"/>
  <c r="E13" i="1"/>
  <c r="D13" i="1"/>
  <c r="C13" i="1"/>
  <c r="B13" i="1"/>
  <c r="F12" i="1"/>
  <c r="E12" i="1"/>
  <c r="D12" i="1"/>
  <c r="C12" i="1"/>
  <c r="B12" i="1"/>
  <c r="F11" i="1"/>
  <c r="E11" i="1"/>
  <c r="D11" i="1"/>
  <c r="C11" i="1"/>
  <c r="B11" i="1"/>
  <c r="F10" i="1"/>
  <c r="E10" i="1"/>
  <c r="D10" i="1"/>
  <c r="C10" i="1"/>
  <c r="B10" i="1"/>
  <c r="F9" i="1"/>
  <c r="E9" i="1"/>
  <c r="D9" i="1"/>
  <c r="C9" i="1"/>
  <c r="B9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<sst xmlns="http://schemas.openxmlformats.org/spreadsheetml/2006/main" count="24" uniqueCount="22">
  <si>
    <t>令和７年度　関東オープンソフトテニス大会　　申込書　</t>
    <rPh sb="0" eb="2">
      <t>レイワ</t>
    </rPh>
    <rPh sb="3" eb="5">
      <t>ネンド</t>
    </rPh>
    <rPh sb="5" eb="7">
      <t>ヘイネンド</t>
    </rPh>
    <rPh sb="6" eb="8">
      <t>カントウ</t>
    </rPh>
    <rPh sb="18" eb="20">
      <t>タイカイ</t>
    </rPh>
    <rPh sb="22" eb="24">
      <t>モウシコミ</t>
    </rPh>
    <rPh sb="24" eb="25">
      <t>ショ</t>
    </rPh>
    <phoneticPr fontId="4"/>
  </si>
  <si>
    <t>都県名</t>
    <rPh sb="0" eb="1">
      <t>ト</t>
    </rPh>
    <rPh sb="1" eb="2">
      <t>ケン</t>
    </rPh>
    <rPh sb="2" eb="3">
      <t>ナ</t>
    </rPh>
    <phoneticPr fontId="4"/>
  </si>
  <si>
    <t>連絡</t>
    <rPh sb="0" eb="2">
      <t>レンラク</t>
    </rPh>
    <phoneticPr fontId="4"/>
  </si>
  <si>
    <t>氏名</t>
    <rPh sb="0" eb="2">
      <t>シメイ</t>
    </rPh>
    <phoneticPr fontId="4"/>
  </si>
  <si>
    <t>種　別</t>
    <rPh sb="0" eb="1">
      <t>タネ</t>
    </rPh>
    <rPh sb="2" eb="3">
      <t>ベツ</t>
    </rPh>
    <phoneticPr fontId="4"/>
  </si>
  <si>
    <t>責任者</t>
    <rPh sb="0" eb="3">
      <t>セキニンシャ</t>
    </rPh>
    <phoneticPr fontId="4"/>
  </si>
  <si>
    <t>電話番号</t>
    <rPh sb="0" eb="2">
      <t>デンワ</t>
    </rPh>
    <rPh sb="2" eb="4">
      <t>バンゴウ</t>
    </rPh>
    <phoneticPr fontId="4"/>
  </si>
  <si>
    <t>順</t>
    <rPh sb="0" eb="1">
      <t>ジュン</t>
    </rPh>
    <phoneticPr fontId="4"/>
  </si>
  <si>
    <t>氏　　　名</t>
    <rPh sb="0" eb="1">
      <t>シ</t>
    </rPh>
    <rPh sb="4" eb="5">
      <t>メイ</t>
    </rPh>
    <phoneticPr fontId="4"/>
  </si>
  <si>
    <t>都県名</t>
    <rPh sb="0" eb="2">
      <t>トケン</t>
    </rPh>
    <rPh sb="2" eb="3">
      <t>ナ</t>
    </rPh>
    <phoneticPr fontId="4"/>
  </si>
  <si>
    <t>所　　　属</t>
    <rPh sb="0" eb="1">
      <t>トコロ</t>
    </rPh>
    <rPh sb="4" eb="5">
      <t>ゾク</t>
    </rPh>
    <phoneticPr fontId="4"/>
  </si>
  <si>
    <t>年齢</t>
    <rPh sb="0" eb="2">
      <t>ネンレイ</t>
    </rPh>
    <phoneticPr fontId="4"/>
  </si>
  <si>
    <t>生年月日</t>
    <rPh sb="0" eb="2">
      <t>セイネン</t>
    </rPh>
    <rPh sb="2" eb="3">
      <t>ツキ</t>
    </rPh>
    <rPh sb="3" eb="4">
      <t>ヒ</t>
    </rPh>
    <phoneticPr fontId="4"/>
  </si>
  <si>
    <t>新会員
登録番号
JSTA抜き</t>
    <rPh sb="0" eb="1">
      <t>シン</t>
    </rPh>
    <rPh sb="1" eb="3">
      <t>カイイン</t>
    </rPh>
    <rPh sb="4" eb="6">
      <t>トウロク</t>
    </rPh>
    <rPh sb="6" eb="8">
      <t>バンゴウ</t>
    </rPh>
    <rPh sb="13" eb="14">
      <t>ヌ</t>
    </rPh>
    <phoneticPr fontId="4"/>
  </si>
  <si>
    <t>特記事項</t>
    <rPh sb="0" eb="1">
      <t>トク</t>
    </rPh>
    <rPh sb="1" eb="2">
      <t>キ</t>
    </rPh>
    <rPh sb="2" eb="4">
      <t>ジコウ</t>
    </rPh>
    <phoneticPr fontId="4"/>
  </si>
  <si>
    <t>備考</t>
    <rPh sb="0" eb="2">
      <t>ビコウ</t>
    </rPh>
    <phoneticPr fontId="4"/>
  </si>
  <si>
    <t>位</t>
    <rPh sb="0" eb="1">
      <t>イ</t>
    </rPh>
    <phoneticPr fontId="4"/>
  </si>
  <si>
    <t>前回順位</t>
    <rPh sb="0" eb="2">
      <t>ゼンカイ</t>
    </rPh>
    <rPh sb="2" eb="4">
      <t>ジュンイ</t>
    </rPh>
    <phoneticPr fontId="4"/>
  </si>
  <si>
    <t xml:space="preserve"> </t>
    <phoneticPr fontId="2"/>
  </si>
  <si>
    <t>栃木</t>
    <rPh sb="0" eb="2">
      <t>トチギ</t>
    </rPh>
    <phoneticPr fontId="2"/>
  </si>
  <si>
    <t>　</t>
    <phoneticPr fontId="4"/>
  </si>
  <si>
    <t>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</si>
</sst>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distributed" vertical="center"/>
    </xf>
    <xf numFmtId="0" fontId="6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14" fontId="7" fillId="0" borderId="13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0" borderId="14" xfId="0" applyFont="1" applyBorder="1">
      <alignment vertical="center"/>
    </xf>
    <xf numFmtId="0" fontId="1" fillId="0" borderId="14" xfId="0" applyFont="1" applyBorder="1">
      <alignment vertical="center"/>
    </xf>
    <xf numFmtId="0" fontId="0" fillId="0" borderId="15" xfId="0" applyBorder="1" applyAlignment="1">
      <alignment horizontal="distributed" vertical="center"/>
    </xf>
    <xf numFmtId="0" fontId="6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14" fontId="7" fillId="0" borderId="16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11" xfId="0" applyFont="1" applyBorder="1">
      <alignment vertical="center"/>
    </xf>
    <xf numFmtId="0" fontId="1" fillId="0" borderId="11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6627;&#26408;&#30476;&#12477;&#12501;&#12488;&#12486;&#12491;&#12473;&#36899;&#30431;\AppData\Local\Microsoft\Windows\INetCache\Content.Outlook\W5JKT1GF\&#20196;&#21644;&#65303;&#24180;&#24230;&#38306;&#26481;&#12458;&#12540;&#12503;&#12531;&#30003;&#36796;&#65288;&#22528;&#36234;&#20462;&#27491;&#65289;.xlsx" TargetMode="External"/><Relationship Id="rId1" Type="http://schemas.openxmlformats.org/officeDocument/2006/relationships/externalLinkPath" Target="/Users/&#26627;&#26408;&#30476;&#12477;&#12501;&#12488;&#12486;&#12491;&#12473;&#36899;&#30431;/AppData/Local/Microsoft/Windows/INetCache/Content.Outlook/W5JKT1GF/&#20196;&#21644;&#65303;&#24180;&#24230;&#38306;&#26481;&#12458;&#12540;&#12503;&#12531;&#30003;&#36796;&#65288;&#22528;&#36234;&#20462;&#2749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依頼文"/>
      <sheetName val="大会要項"/>
      <sheetName val="記入例"/>
      <sheetName val="参加組数一覧"/>
      <sheetName val="data"/>
      <sheetName val="一般男子"/>
      <sheetName val="一般男子２部"/>
      <sheetName val="男35"/>
      <sheetName val="男45"/>
      <sheetName val="男50"/>
      <sheetName val="男55"/>
      <sheetName val="男60"/>
      <sheetName val="男65"/>
      <sheetName val="男70"/>
      <sheetName val="男75"/>
      <sheetName val="一般女子"/>
      <sheetName val="女35"/>
      <sheetName val="女45"/>
      <sheetName val="女50"/>
      <sheetName val="女55"/>
      <sheetName val="女60"/>
      <sheetName val="女65"/>
      <sheetName val="女70"/>
      <sheetName val="女75"/>
    </sheetNames>
    <sheetDataSet>
      <sheetData sheetId="0"/>
      <sheetData sheetId="1"/>
      <sheetData sheetId="2"/>
      <sheetData sheetId="3">
        <row r="1">
          <cell r="F1">
            <v>45748</v>
          </cell>
        </row>
        <row r="4">
          <cell r="E4" t="str">
            <v>東京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949BD-803B-482B-9B46-9EA521FEE8D2}">
  <dimension ref="A1:I37"/>
  <sheetViews>
    <sheetView tabSelected="1" zoomScaleNormal="100" workbookViewId="0">
      <selection activeCell="O10" sqref="O10"/>
    </sheetView>
  </sheetViews>
  <sheetFormatPr defaultRowHeight="18.75" x14ac:dyDescent="0.4"/>
  <sheetData>
    <row r="1" spans="1:9" x14ac:dyDescent="0.4">
      <c r="A1" s="1"/>
      <c r="B1" s="1"/>
      <c r="C1" s="2" t="s">
        <v>0</v>
      </c>
      <c r="D1" s="2"/>
      <c r="E1" s="2"/>
      <c r="F1" s="2"/>
      <c r="G1" s="2"/>
      <c r="H1" s="3"/>
      <c r="I1" s="1"/>
    </row>
    <row r="2" spans="1:9" x14ac:dyDescent="0.4">
      <c r="A2" s="1"/>
      <c r="B2" s="1"/>
      <c r="C2" s="2"/>
      <c r="D2" s="2"/>
      <c r="E2" s="2"/>
      <c r="F2" s="2"/>
      <c r="G2" s="2"/>
      <c r="H2" s="3"/>
      <c r="I2" s="3"/>
    </row>
    <row r="3" spans="1:9" x14ac:dyDescent="0.4">
      <c r="A3" s="4" t="s">
        <v>1</v>
      </c>
      <c r="B3" s="5" t="s">
        <v>19</v>
      </c>
      <c r="C3" s="6" t="s">
        <v>20</v>
      </c>
      <c r="D3" s="7" t="s">
        <v>21</v>
      </c>
      <c r="E3" s="8" t="s">
        <v>2</v>
      </c>
      <c r="F3" s="8" t="s">
        <v>3</v>
      </c>
      <c r="G3" s="9" t="s">
        <v>18</v>
      </c>
      <c r="H3" s="9"/>
      <c r="I3" s="10"/>
    </row>
    <row r="4" spans="1:9" x14ac:dyDescent="0.4">
      <c r="A4" s="4" t="s">
        <v>4</v>
      </c>
      <c r="B4" s="5" t="s">
        <v>20</v>
      </c>
      <c r="C4" s="6"/>
      <c r="D4" s="7"/>
      <c r="E4" s="11" t="s">
        <v>5</v>
      </c>
      <c r="F4" s="11" t="s">
        <v>6</v>
      </c>
      <c r="G4" s="12" t="s">
        <v>18</v>
      </c>
      <c r="H4" s="12"/>
      <c r="I4" s="13"/>
    </row>
    <row r="5" spans="1:9" x14ac:dyDescent="0.4">
      <c r="A5" s="14"/>
      <c r="B5" s="14"/>
      <c r="C5" s="14"/>
      <c r="D5" s="14"/>
      <c r="E5" s="15"/>
      <c r="F5" s="15"/>
      <c r="G5" s="14"/>
      <c r="H5" s="14"/>
      <c r="I5" s="14"/>
    </row>
    <row r="6" spans="1:9" x14ac:dyDescent="0.4">
      <c r="A6" s="16" t="s">
        <v>7</v>
      </c>
      <c r="B6" s="13" t="s">
        <v>8</v>
      </c>
      <c r="C6" s="17" t="s">
        <v>9</v>
      </c>
      <c r="D6" s="17" t="s">
        <v>10</v>
      </c>
      <c r="E6" s="17" t="s">
        <v>11</v>
      </c>
      <c r="F6" s="18" t="s">
        <v>12</v>
      </c>
      <c r="G6" s="19" t="s">
        <v>13</v>
      </c>
      <c r="H6" s="20" t="s">
        <v>14</v>
      </c>
      <c r="I6" s="18" t="s">
        <v>15</v>
      </c>
    </row>
    <row r="7" spans="1:9" x14ac:dyDescent="0.4">
      <c r="A7" s="20" t="s">
        <v>16</v>
      </c>
      <c r="B7" s="21"/>
      <c r="C7" s="6"/>
      <c r="D7" s="6"/>
      <c r="E7" s="6"/>
      <c r="F7" s="17"/>
      <c r="G7" s="22"/>
      <c r="H7" s="5" t="s">
        <v>17</v>
      </c>
      <c r="I7" s="17"/>
    </row>
    <row r="8" spans="1:9" x14ac:dyDescent="0.4">
      <c r="A8" s="17">
        <v>1</v>
      </c>
      <c r="B8" s="23" t="str">
        <f>IF($G8="","",VLOOKUP("JSTA"&amp;$G8,[1]data!$A$2:$X$30000,3,FALSE)&amp;"　"&amp;VLOOKUP("JSTA"&amp;$G8,[1]data!$A$2:$X$30000,4,FALSE))</f>
        <v/>
      </c>
      <c r="C8" s="24" t="str">
        <f>IF(G8="","",[1]参加組数一覧!$E$4)</f>
        <v/>
      </c>
      <c r="D8" s="25" t="str">
        <f>IF($G8="","",MID(VLOOKUP("JSTA"&amp;$G8,[1]data!$A$2:$W$30000,23,0),7,20))</f>
        <v/>
      </c>
      <c r="E8" s="24" t="str">
        <f>IF(G8="","",DATEDIF(F8,[1]参加組数一覧!$F$1,"y"))</f>
        <v/>
      </c>
      <c r="F8" s="26" t="str">
        <f>IF($G8="","",VLOOKUP("JSTA"&amp;$G8,[1]data!$A$2:$L$30000,10,FALSE))</f>
        <v/>
      </c>
      <c r="G8" s="27"/>
      <c r="H8" s="28"/>
      <c r="I8" s="29"/>
    </row>
    <row r="9" spans="1:9" x14ac:dyDescent="0.4">
      <c r="A9" s="6"/>
      <c r="B9" s="30" t="str">
        <f>IF($G9="","",VLOOKUP("JSTA"&amp;$G9,[1]data!$A$2:$X$30000,3,FALSE)&amp;"　"&amp;VLOOKUP("JSTA"&amp;$G9,[1]data!$A$2:$X$30000,4,FALSE))</f>
        <v/>
      </c>
      <c r="C9" s="31" t="str">
        <f>IF(G9="","",[1]参加組数一覧!$E$4)</f>
        <v/>
      </c>
      <c r="D9" s="32" t="str">
        <f>IF($G9="","",MID(VLOOKUP("JSTA"&amp;$G9,[1]data!$A$2:$W$30000,23,0),7,20))</f>
        <v/>
      </c>
      <c r="E9" s="31" t="str">
        <f>IF(G9="","",DATEDIF(F9,[1]参加組数一覧!$F$1,"y"))</f>
        <v/>
      </c>
      <c r="F9" s="33" t="str">
        <f>IF($G9="","",VLOOKUP("JSTA"&amp;$G9,[1]data!$A$2:$L$30000,10,FALSE))</f>
        <v/>
      </c>
      <c r="G9" s="34"/>
      <c r="H9" s="35"/>
      <c r="I9" s="36"/>
    </row>
    <row r="10" spans="1:9" x14ac:dyDescent="0.4">
      <c r="A10" s="6">
        <v>2</v>
      </c>
      <c r="B10" s="23" t="str">
        <f>IF($G10="","",VLOOKUP("JSTA"&amp;$G10,[1]data!$A$2:$X$30000,3,FALSE)&amp;"　"&amp;VLOOKUP("JSTA"&amp;$G10,[1]data!$A$2:$X$30000,4,FALSE))</f>
        <v/>
      </c>
      <c r="C10" s="24" t="str">
        <f>IF(G10="","",[1]参加組数一覧!$E$4)</f>
        <v/>
      </c>
      <c r="D10" s="25" t="str">
        <f>IF($G10="","",MID(VLOOKUP("JSTA"&amp;$G10,[1]data!$A$2:$W$30000,23,0),7,20))</f>
        <v/>
      </c>
      <c r="E10" s="24" t="str">
        <f>IF(G10="","",DATEDIF(F10,[1]参加組数一覧!$F$1,"y"))</f>
        <v/>
      </c>
      <c r="F10" s="26" t="str">
        <f>IF($G10="","",VLOOKUP("JSTA"&amp;$G10,[1]data!$A$2:$L$30000,10,FALSE))</f>
        <v/>
      </c>
      <c r="G10" s="27"/>
      <c r="H10" s="28"/>
      <c r="I10" s="29"/>
    </row>
    <row r="11" spans="1:9" x14ac:dyDescent="0.4">
      <c r="A11" s="6"/>
      <c r="B11" s="30" t="str">
        <f>IF($G11="","",VLOOKUP("JSTA"&amp;$G11,[1]data!$A$2:$X$30000,3,FALSE)&amp;"　"&amp;VLOOKUP("JSTA"&amp;$G11,[1]data!$A$2:$X$30000,4,FALSE))</f>
        <v/>
      </c>
      <c r="C11" s="31" t="str">
        <f>IF(G11="","",[1]参加組数一覧!$E$4)</f>
        <v/>
      </c>
      <c r="D11" s="32" t="str">
        <f>IF($G11="","",MID(VLOOKUP("JSTA"&amp;$G11,[1]data!$A$2:$W$30000,23,0),7,20))</f>
        <v/>
      </c>
      <c r="E11" s="31" t="str">
        <f>IF(G11="","",DATEDIF(F11,[1]参加組数一覧!$F$1,"y"))</f>
        <v/>
      </c>
      <c r="F11" s="33" t="str">
        <f>IF($G11="","",VLOOKUP("JSTA"&amp;$G11,[1]data!$A$2:$L$30000,10,FALSE))</f>
        <v/>
      </c>
      <c r="G11" s="34"/>
      <c r="H11" s="35"/>
      <c r="I11" s="36"/>
    </row>
    <row r="12" spans="1:9" x14ac:dyDescent="0.4">
      <c r="A12" s="17">
        <v>3</v>
      </c>
      <c r="B12" s="23" t="str">
        <f>IF($G12="","",VLOOKUP("JSTA"&amp;$G12,[1]data!$A$2:$X$30000,3,FALSE)&amp;"　"&amp;VLOOKUP("JSTA"&amp;$G12,[1]data!$A$2:$X$30000,4,FALSE))</f>
        <v/>
      </c>
      <c r="C12" s="24" t="str">
        <f>IF(G12="","",[1]参加組数一覧!$E$4)</f>
        <v/>
      </c>
      <c r="D12" s="25" t="str">
        <f>IF($G12="","",MID(VLOOKUP("JSTA"&amp;$G12,[1]data!$A$2:$W$30000,23,0),7,20))</f>
        <v/>
      </c>
      <c r="E12" s="24" t="str">
        <f>IF(G12="","",DATEDIF(F12,[1]参加組数一覧!$F$1,"y"))</f>
        <v/>
      </c>
      <c r="F12" s="26" t="str">
        <f>IF($G12="","",VLOOKUP("JSTA"&amp;$G12,[1]data!$A$2:$L$30000,10,FALSE))</f>
        <v/>
      </c>
      <c r="G12" s="27"/>
      <c r="H12" s="28"/>
      <c r="I12" s="29"/>
    </row>
    <row r="13" spans="1:9" x14ac:dyDescent="0.4">
      <c r="A13" s="6"/>
      <c r="B13" s="30" t="str">
        <f>IF($G13="","",VLOOKUP("JSTA"&amp;$G13,[1]data!$A$2:$X$30000,3,FALSE)&amp;"　"&amp;VLOOKUP("JSTA"&amp;$G13,[1]data!$A$2:$X$30000,4,FALSE))</f>
        <v/>
      </c>
      <c r="C13" s="31" t="str">
        <f>IF(G13="","",[1]参加組数一覧!$E$4)</f>
        <v/>
      </c>
      <c r="D13" s="32" t="str">
        <f>IF($G13="","",MID(VLOOKUP("JSTA"&amp;$G13,[1]data!$A$2:$W$30000,23,0),7,20))</f>
        <v/>
      </c>
      <c r="E13" s="31" t="str">
        <f>IF(G13="","",DATEDIF(F13,[1]参加組数一覧!$F$1,"y"))</f>
        <v/>
      </c>
      <c r="F13" s="33" t="str">
        <f>IF($G13="","",VLOOKUP("JSTA"&amp;$G13,[1]data!$A$2:$L$30000,10,FALSE))</f>
        <v/>
      </c>
      <c r="G13" s="34"/>
      <c r="H13" s="35"/>
      <c r="I13" s="36"/>
    </row>
    <row r="14" spans="1:9" x14ac:dyDescent="0.4">
      <c r="A14" s="6">
        <v>4</v>
      </c>
      <c r="B14" s="23" t="str">
        <f>IF($G14="","",VLOOKUP("JSTA"&amp;$G14,[1]data!$A$2:$X$30000,3,FALSE)&amp;"　"&amp;VLOOKUP("JSTA"&amp;$G14,[1]data!$A$2:$X$30000,4,FALSE))</f>
        <v/>
      </c>
      <c r="C14" s="24" t="str">
        <f>IF(G14="","",[1]参加組数一覧!$E$4)</f>
        <v/>
      </c>
      <c r="D14" s="25" t="str">
        <f>IF($G14="","",MID(VLOOKUP("JSTA"&amp;$G14,[1]data!$A$2:$W$30000,23,0),7,20))</f>
        <v/>
      </c>
      <c r="E14" s="24" t="str">
        <f>IF(G14="","",DATEDIF(F14,[1]参加組数一覧!$F$1,"y"))</f>
        <v/>
      </c>
      <c r="F14" s="26" t="str">
        <f>IF($G14="","",VLOOKUP("JSTA"&amp;$G14,[1]data!$A$2:$L$30000,10,FALSE))</f>
        <v/>
      </c>
      <c r="G14" s="27"/>
      <c r="H14" s="28"/>
      <c r="I14" s="29"/>
    </row>
    <row r="15" spans="1:9" x14ac:dyDescent="0.4">
      <c r="A15" s="6"/>
      <c r="B15" s="30" t="str">
        <f>IF($G15="","",VLOOKUP("JSTA"&amp;$G15,[1]data!$A$2:$X$30000,3,FALSE)&amp;"　"&amp;VLOOKUP("JSTA"&amp;$G15,[1]data!$A$2:$X$30000,4,FALSE))</f>
        <v/>
      </c>
      <c r="C15" s="31" t="str">
        <f>IF(G15="","",[1]参加組数一覧!$E$4)</f>
        <v/>
      </c>
      <c r="D15" s="32" t="str">
        <f>IF($G15="","",MID(VLOOKUP("JSTA"&amp;$G15,[1]data!$A$2:$W$30000,23,0),7,20))</f>
        <v/>
      </c>
      <c r="E15" s="31" t="str">
        <f>IF(G15="","",DATEDIF(F15,[1]参加組数一覧!$F$1,"y"))</f>
        <v/>
      </c>
      <c r="F15" s="33" t="str">
        <f>IF($G15="","",VLOOKUP("JSTA"&amp;$G15,[1]data!$A$2:$L$30000,10,FALSE))</f>
        <v/>
      </c>
      <c r="G15" s="34"/>
      <c r="H15" s="35"/>
      <c r="I15" s="36"/>
    </row>
    <row r="16" spans="1:9" x14ac:dyDescent="0.4">
      <c r="A16" s="17">
        <v>5</v>
      </c>
      <c r="B16" s="23" t="str">
        <f>IF($G16="","",VLOOKUP("JSTA"&amp;$G16,[1]data!$A$2:$X$30000,3,FALSE)&amp;"　"&amp;VLOOKUP("JSTA"&amp;$G16,[1]data!$A$2:$X$30000,4,FALSE))</f>
        <v/>
      </c>
      <c r="C16" s="24" t="str">
        <f>IF(G16="","",[1]参加組数一覧!$E$4)</f>
        <v/>
      </c>
      <c r="D16" s="25" t="str">
        <f>IF($G16="","",MID(VLOOKUP("JSTA"&amp;$G16,[1]data!$A$2:$W$30000,23,0),7,20))</f>
        <v/>
      </c>
      <c r="E16" s="24" t="str">
        <f>IF(G16="","",DATEDIF(F16,[1]参加組数一覧!$F$1,"y"))</f>
        <v/>
      </c>
      <c r="F16" s="26" t="str">
        <f>IF($G16="","",VLOOKUP("JSTA"&amp;$G16,[1]data!$A$2:$L$30000,10,FALSE))</f>
        <v/>
      </c>
      <c r="G16" s="27"/>
      <c r="H16" s="28"/>
      <c r="I16" s="29"/>
    </row>
    <row r="17" spans="1:9" x14ac:dyDescent="0.4">
      <c r="A17" s="6"/>
      <c r="B17" s="30" t="str">
        <f>IF($G17="","",VLOOKUP("JSTA"&amp;$G17,[1]data!$A$2:$X$30000,3,FALSE)&amp;"　"&amp;VLOOKUP("JSTA"&amp;$G17,[1]data!$A$2:$X$30000,4,FALSE))</f>
        <v/>
      </c>
      <c r="C17" s="31" t="str">
        <f>IF(G17="","",[1]参加組数一覧!$E$4)</f>
        <v/>
      </c>
      <c r="D17" s="32" t="str">
        <f>IF($G17="","",MID(VLOOKUP("JSTA"&amp;$G17,[1]data!$A$2:$W$30000,23,0),7,20))</f>
        <v/>
      </c>
      <c r="E17" s="31" t="str">
        <f>IF(G17="","",DATEDIF(F17,[1]参加組数一覧!$F$1,"y"))</f>
        <v/>
      </c>
      <c r="F17" s="33" t="str">
        <f>IF($G17="","",VLOOKUP("JSTA"&amp;$G17,[1]data!$A$2:$L$30000,10,FALSE))</f>
        <v/>
      </c>
      <c r="G17" s="34"/>
      <c r="H17" s="35"/>
      <c r="I17" s="36"/>
    </row>
    <row r="18" spans="1:9" x14ac:dyDescent="0.4">
      <c r="A18" s="6">
        <v>6</v>
      </c>
      <c r="B18" s="23" t="str">
        <f>IF($G18="","",VLOOKUP("JSTA"&amp;$G18,[1]data!$A$2:$X$30000,3,FALSE)&amp;"　"&amp;VLOOKUP("JSTA"&amp;$G18,[1]data!$A$2:$X$30000,4,FALSE))</f>
        <v/>
      </c>
      <c r="C18" s="24" t="str">
        <f>IF(G18="","",[1]参加組数一覧!$E$4)</f>
        <v/>
      </c>
      <c r="D18" s="25" t="str">
        <f>IF($G18="","",MID(VLOOKUP("JSTA"&amp;$G18,[1]data!$A$2:$W$30000,23,0),7,20))</f>
        <v/>
      </c>
      <c r="E18" s="24" t="str">
        <f>IF(G18="","",DATEDIF(F18,[1]参加組数一覧!$F$1,"y"))</f>
        <v/>
      </c>
      <c r="F18" s="26" t="str">
        <f>IF($G18="","",VLOOKUP("JSTA"&amp;$G18,[1]data!$A$2:$L$30000,10,FALSE))</f>
        <v/>
      </c>
      <c r="G18" s="27"/>
      <c r="H18" s="28"/>
      <c r="I18" s="29"/>
    </row>
    <row r="19" spans="1:9" x14ac:dyDescent="0.4">
      <c r="A19" s="6"/>
      <c r="B19" s="30" t="str">
        <f>IF($G19="","",VLOOKUP("JSTA"&amp;$G19,[1]data!$A$2:$X$30000,3,FALSE)&amp;"　"&amp;VLOOKUP("JSTA"&amp;$G19,[1]data!$A$2:$X$30000,4,FALSE))</f>
        <v/>
      </c>
      <c r="C19" s="31" t="str">
        <f>IF(G19="","",[1]参加組数一覧!$E$4)</f>
        <v/>
      </c>
      <c r="D19" s="32" t="str">
        <f>IF($G19="","",MID(VLOOKUP("JSTA"&amp;$G19,[1]data!$A$2:$W$30000,23,0),7,20))</f>
        <v/>
      </c>
      <c r="E19" s="31" t="str">
        <f>IF(G19="","",DATEDIF(F19,[1]参加組数一覧!$F$1,"y"))</f>
        <v/>
      </c>
      <c r="F19" s="33" t="str">
        <f>IF($G19="","",VLOOKUP("JSTA"&amp;$G19,[1]data!$A$2:$L$30000,10,FALSE))</f>
        <v/>
      </c>
      <c r="G19" s="34"/>
      <c r="H19" s="35"/>
      <c r="I19" s="36"/>
    </row>
    <row r="20" spans="1:9" x14ac:dyDescent="0.4">
      <c r="A20" s="17">
        <v>7</v>
      </c>
      <c r="B20" s="23" t="str">
        <f>IF($G20="","",VLOOKUP("JSTA"&amp;$G20,[1]data!$A$2:$X$30000,3,FALSE)&amp;"　"&amp;VLOOKUP("JSTA"&amp;$G20,[1]data!$A$2:$X$30000,4,FALSE))</f>
        <v/>
      </c>
      <c r="C20" s="24" t="str">
        <f>IF(G20="","",[1]参加組数一覧!$E$4)</f>
        <v/>
      </c>
      <c r="D20" s="25" t="str">
        <f>IF($G20="","",MID(VLOOKUP("JSTA"&amp;$G20,[1]data!$A$2:$W$30000,23,0),7,20))</f>
        <v/>
      </c>
      <c r="E20" s="24" t="str">
        <f>IF(G20="","",DATEDIF(F20,[1]参加組数一覧!$F$1,"y"))</f>
        <v/>
      </c>
      <c r="F20" s="26" t="str">
        <f>IF($G20="","",VLOOKUP("JSTA"&amp;$G20,[1]data!$A$2:$L$30000,10,FALSE))</f>
        <v/>
      </c>
      <c r="G20" s="27"/>
      <c r="H20" s="28"/>
      <c r="I20" s="29"/>
    </row>
    <row r="21" spans="1:9" x14ac:dyDescent="0.4">
      <c r="A21" s="6"/>
      <c r="B21" s="30" t="str">
        <f>IF($G21="","",VLOOKUP("JSTA"&amp;$G21,[1]data!$A$2:$X$30000,3,FALSE)&amp;"　"&amp;VLOOKUP("JSTA"&amp;$G21,[1]data!$A$2:$X$30000,4,FALSE))</f>
        <v/>
      </c>
      <c r="C21" s="31" t="str">
        <f>IF(G21="","",[1]参加組数一覧!$E$4)</f>
        <v/>
      </c>
      <c r="D21" s="32" t="str">
        <f>IF($G21="","",MID(VLOOKUP("JSTA"&amp;$G21,[1]data!$A$2:$W$30000,23,0),7,20))</f>
        <v/>
      </c>
      <c r="E21" s="31" t="str">
        <f>IF(G21="","",DATEDIF(F21,[1]参加組数一覧!$F$1,"y"))</f>
        <v/>
      </c>
      <c r="F21" s="33" t="str">
        <f>IF($G21="","",VLOOKUP("JSTA"&amp;$G21,[1]data!$A$2:$L$30000,10,FALSE))</f>
        <v/>
      </c>
      <c r="G21" s="34"/>
      <c r="H21" s="35"/>
      <c r="I21" s="36"/>
    </row>
    <row r="22" spans="1:9" x14ac:dyDescent="0.4">
      <c r="A22" s="6">
        <v>8</v>
      </c>
      <c r="B22" s="23" t="str">
        <f>IF($G22="","",VLOOKUP("JSTA"&amp;$G22,[1]data!$A$2:$X$30000,3,FALSE)&amp;"　"&amp;VLOOKUP("JSTA"&amp;$G22,[1]data!$A$2:$X$30000,4,FALSE))</f>
        <v/>
      </c>
      <c r="C22" s="24" t="str">
        <f>IF(G22="","",[1]参加組数一覧!$E$4)</f>
        <v/>
      </c>
      <c r="D22" s="25" t="str">
        <f>IF($G22="","",MID(VLOOKUP("JSTA"&amp;$G22,[1]data!$A$2:$W$30000,23,0),7,20))</f>
        <v/>
      </c>
      <c r="E22" s="24" t="str">
        <f>IF(G22="","",DATEDIF(F22,[1]参加組数一覧!$F$1,"y"))</f>
        <v/>
      </c>
      <c r="F22" s="26" t="str">
        <f>IF($G22="","",VLOOKUP("JSTA"&amp;$G22,[1]data!$A$2:$L$30000,10,FALSE))</f>
        <v/>
      </c>
      <c r="G22" s="27"/>
      <c r="H22" s="28"/>
      <c r="I22" s="29"/>
    </row>
    <row r="23" spans="1:9" x14ac:dyDescent="0.4">
      <c r="A23" s="6"/>
      <c r="B23" s="30" t="str">
        <f>IF($G23="","",VLOOKUP("JSTA"&amp;$G23,[1]data!$A$2:$X$30000,3,FALSE)&amp;"　"&amp;VLOOKUP("JSTA"&amp;$G23,[1]data!$A$2:$X$30000,4,FALSE))</f>
        <v/>
      </c>
      <c r="C23" s="31" t="str">
        <f>IF(G23="","",[1]参加組数一覧!$E$4)</f>
        <v/>
      </c>
      <c r="D23" s="32" t="str">
        <f>IF($G23="","",MID(VLOOKUP("JSTA"&amp;$G23,[1]data!$A$2:$W$30000,23,0),7,20))</f>
        <v/>
      </c>
      <c r="E23" s="31" t="str">
        <f>IF(G23="","",DATEDIF(F23,[1]参加組数一覧!$F$1,"y"))</f>
        <v/>
      </c>
      <c r="F23" s="33" t="str">
        <f>IF($G23="","",VLOOKUP("JSTA"&amp;$G23,[1]data!$A$2:$L$30000,10,FALSE))</f>
        <v/>
      </c>
      <c r="G23" s="34"/>
      <c r="H23" s="35"/>
      <c r="I23" s="36"/>
    </row>
    <row r="24" spans="1:9" x14ac:dyDescent="0.4">
      <c r="A24" s="17">
        <v>9</v>
      </c>
      <c r="B24" s="23" t="str">
        <f>IF($G24="","",VLOOKUP("JSTA"&amp;$G24,[1]data!$A$2:$X$30000,3,FALSE)&amp;"　"&amp;VLOOKUP("JSTA"&amp;$G24,[1]data!$A$2:$X$30000,4,FALSE))</f>
        <v/>
      </c>
      <c r="C24" s="24" t="str">
        <f>IF(G24="","",[1]参加組数一覧!$E$4)</f>
        <v/>
      </c>
      <c r="D24" s="25" t="str">
        <f>IF($G24="","",MID(VLOOKUP("JSTA"&amp;$G24,[1]data!$A$2:$W$30000,23,0),7,20))</f>
        <v/>
      </c>
      <c r="E24" s="24" t="str">
        <f>IF(G24="","",DATEDIF(F24,[1]参加組数一覧!$F$1,"y"))</f>
        <v/>
      </c>
      <c r="F24" s="26" t="str">
        <f>IF($G24="","",VLOOKUP("JSTA"&amp;$G24,[1]data!$A$2:$L$30000,10,FALSE))</f>
        <v/>
      </c>
      <c r="G24" s="27"/>
      <c r="H24" s="28"/>
      <c r="I24" s="29"/>
    </row>
    <row r="25" spans="1:9" x14ac:dyDescent="0.4">
      <c r="A25" s="6"/>
      <c r="B25" s="30" t="str">
        <f>IF($G25="","",VLOOKUP("JSTA"&amp;$G25,[1]data!$A$2:$X$30000,3,FALSE)&amp;"　"&amp;VLOOKUP("JSTA"&amp;$G25,[1]data!$A$2:$X$30000,4,FALSE))</f>
        <v/>
      </c>
      <c r="C25" s="31" t="str">
        <f>IF(G25="","",[1]参加組数一覧!$E$4)</f>
        <v/>
      </c>
      <c r="D25" s="32" t="str">
        <f>IF($G25="","",MID(VLOOKUP("JSTA"&amp;$G25,[1]data!$A$2:$W$30000,23,0),7,20))</f>
        <v/>
      </c>
      <c r="E25" s="31" t="str">
        <f>IF(G25="","",DATEDIF(F25,[1]参加組数一覧!$F$1,"y"))</f>
        <v/>
      </c>
      <c r="F25" s="33" t="str">
        <f>IF($G25="","",VLOOKUP("JSTA"&amp;$G25,[1]data!$A$2:$L$30000,10,FALSE))</f>
        <v/>
      </c>
      <c r="G25" s="34"/>
      <c r="H25" s="35"/>
      <c r="I25" s="36"/>
    </row>
    <row r="26" spans="1:9" x14ac:dyDescent="0.4">
      <c r="A26" s="6">
        <v>10</v>
      </c>
      <c r="B26" s="23" t="str">
        <f>IF($G26="","",VLOOKUP("JSTA"&amp;$G26,[1]data!$A$2:$X$30000,3,FALSE)&amp;"　"&amp;VLOOKUP("JSTA"&amp;$G26,[1]data!$A$2:$X$30000,4,FALSE))</f>
        <v/>
      </c>
      <c r="C26" s="24" t="str">
        <f>IF(G26="","",[1]参加組数一覧!$E$4)</f>
        <v/>
      </c>
      <c r="D26" s="25" t="str">
        <f>IF($G26="","",MID(VLOOKUP("JSTA"&amp;$G26,[1]data!$A$2:$W$30000,23,0),7,20))</f>
        <v/>
      </c>
      <c r="E26" s="24" t="str">
        <f>IF(G26="","",DATEDIF(F26,[1]参加組数一覧!$F$1,"y"))</f>
        <v/>
      </c>
      <c r="F26" s="26" t="str">
        <f>IF($G26="","",VLOOKUP("JSTA"&amp;$G26,[1]data!$A$2:$L$30000,10,FALSE))</f>
        <v/>
      </c>
      <c r="G26" s="27"/>
      <c r="H26" s="28"/>
      <c r="I26" s="29"/>
    </row>
    <row r="27" spans="1:9" x14ac:dyDescent="0.4">
      <c r="A27" s="6"/>
      <c r="B27" s="30" t="str">
        <f>IF($G27="","",VLOOKUP("JSTA"&amp;$G27,[1]data!$A$2:$X$30000,3,FALSE)&amp;"　"&amp;VLOOKUP("JSTA"&amp;$G27,[1]data!$A$2:$X$30000,4,FALSE))</f>
        <v/>
      </c>
      <c r="C27" s="31" t="str">
        <f>IF(G27="","",[1]参加組数一覧!$E$4)</f>
        <v/>
      </c>
      <c r="D27" s="32" t="str">
        <f>IF($G27="","",MID(VLOOKUP("JSTA"&amp;$G27,[1]data!$A$2:$W$30000,23,0),7,20))</f>
        <v/>
      </c>
      <c r="E27" s="31" t="str">
        <f>IF(G27="","",DATEDIF(F27,[1]参加組数一覧!$F$1,"y"))</f>
        <v/>
      </c>
      <c r="F27" s="33" t="str">
        <f>IF($G27="","",VLOOKUP("JSTA"&amp;$G27,[1]data!$A$2:$L$30000,10,FALSE))</f>
        <v/>
      </c>
      <c r="G27" s="34"/>
      <c r="H27" s="35"/>
      <c r="I27" s="36"/>
    </row>
    <row r="28" spans="1:9" x14ac:dyDescent="0.4">
      <c r="A28" s="17">
        <v>11</v>
      </c>
      <c r="B28" s="23" t="str">
        <f>IF($G28="","",VLOOKUP("JSTA"&amp;$G28,[1]data!$A$2:$X$30000,3,FALSE)&amp;"　"&amp;VLOOKUP("JSTA"&amp;$G28,[1]data!$A$2:$X$30000,4,FALSE))</f>
        <v/>
      </c>
      <c r="C28" s="24" t="str">
        <f>IF(G28="","",[1]参加組数一覧!$E$4)</f>
        <v/>
      </c>
      <c r="D28" s="25" t="str">
        <f>IF($G28="","",MID(VLOOKUP("JSTA"&amp;$G28,[1]data!$A$2:$W$30000,23,0),7,20))</f>
        <v/>
      </c>
      <c r="E28" s="24" t="str">
        <f>IF(G28="","",DATEDIF(F28,[1]参加組数一覧!$F$1,"y"))</f>
        <v/>
      </c>
      <c r="F28" s="26" t="str">
        <f>IF($G28="","",VLOOKUP("JSTA"&amp;$G28,[1]data!$A$2:$L$30000,10,FALSE))</f>
        <v/>
      </c>
      <c r="G28" s="27"/>
      <c r="H28" s="28"/>
      <c r="I28" s="29"/>
    </row>
    <row r="29" spans="1:9" x14ac:dyDescent="0.4">
      <c r="A29" s="6"/>
      <c r="B29" s="30" t="str">
        <f>IF($G29="","",VLOOKUP("JSTA"&amp;$G29,[1]data!$A$2:$X$30000,3,FALSE)&amp;"　"&amp;VLOOKUP("JSTA"&amp;$G29,[1]data!$A$2:$X$30000,4,FALSE))</f>
        <v/>
      </c>
      <c r="C29" s="31" t="str">
        <f>IF(G29="","",[1]参加組数一覧!$E$4)</f>
        <v/>
      </c>
      <c r="D29" s="32" t="str">
        <f>IF($G29="","",MID(VLOOKUP("JSTA"&amp;$G29,[1]data!$A$2:$W$30000,23,0),7,20))</f>
        <v/>
      </c>
      <c r="E29" s="31" t="str">
        <f>IF(G29="","",DATEDIF(F29,[1]参加組数一覧!$F$1,"y"))</f>
        <v/>
      </c>
      <c r="F29" s="33" t="str">
        <f>IF($G29="","",VLOOKUP("JSTA"&amp;$G29,[1]data!$A$2:$L$30000,10,FALSE))</f>
        <v/>
      </c>
      <c r="G29" s="34"/>
      <c r="H29" s="35"/>
      <c r="I29" s="36"/>
    </row>
    <row r="30" spans="1:9" x14ac:dyDescent="0.4">
      <c r="A30" s="6">
        <v>12</v>
      </c>
      <c r="B30" s="23" t="str">
        <f>IF($G30="","",VLOOKUP("JSTA"&amp;$G30,[1]data!$A$2:$X$30000,3,FALSE)&amp;"　"&amp;VLOOKUP("JSTA"&amp;$G30,[1]data!$A$2:$X$30000,4,FALSE))</f>
        <v/>
      </c>
      <c r="C30" s="24" t="str">
        <f>IF(G30="","",[1]参加組数一覧!$E$4)</f>
        <v/>
      </c>
      <c r="D30" s="25" t="str">
        <f>IF($G30="","",MID(VLOOKUP("JSTA"&amp;$G30,[1]data!$A$2:$W$30000,23,0),7,20))</f>
        <v/>
      </c>
      <c r="E30" s="24" t="str">
        <f>IF(G30="","",DATEDIF(F30,[1]参加組数一覧!$F$1,"y"))</f>
        <v/>
      </c>
      <c r="F30" s="26" t="str">
        <f>IF($G30="","",VLOOKUP("JSTA"&amp;$G30,[1]data!$A$2:$L$30000,10,FALSE))</f>
        <v/>
      </c>
      <c r="G30" s="27"/>
      <c r="H30" s="28"/>
      <c r="I30" s="29"/>
    </row>
    <row r="31" spans="1:9" x14ac:dyDescent="0.4">
      <c r="A31" s="6"/>
      <c r="B31" s="30" t="str">
        <f>IF($G31="","",VLOOKUP("JSTA"&amp;$G31,[1]data!$A$2:$X$30000,3,FALSE)&amp;"　"&amp;VLOOKUP("JSTA"&amp;$G31,[1]data!$A$2:$X$30000,4,FALSE))</f>
        <v/>
      </c>
      <c r="C31" s="31" t="str">
        <f>IF(G31="","",[1]参加組数一覧!$E$4)</f>
        <v/>
      </c>
      <c r="D31" s="32" t="str">
        <f>IF($G31="","",MID(VLOOKUP("JSTA"&amp;$G31,[1]data!$A$2:$W$30000,23,0),7,20))</f>
        <v/>
      </c>
      <c r="E31" s="31" t="str">
        <f>IF(G31="","",DATEDIF(F31,[1]参加組数一覧!$F$1,"y"))</f>
        <v/>
      </c>
      <c r="F31" s="33" t="str">
        <f>IF($G31="","",VLOOKUP("JSTA"&amp;$G31,[1]data!$A$2:$L$30000,10,FALSE))</f>
        <v/>
      </c>
      <c r="G31" s="34"/>
      <c r="H31" s="35"/>
      <c r="I31" s="36"/>
    </row>
    <row r="32" spans="1:9" x14ac:dyDescent="0.4">
      <c r="A32" s="17">
        <v>13</v>
      </c>
      <c r="B32" s="23" t="str">
        <f>IF($G32="","",VLOOKUP("JSTA"&amp;$G32,[1]data!$A$2:$X$30000,3,FALSE)&amp;"　"&amp;VLOOKUP("JSTA"&amp;$G32,[1]data!$A$2:$X$30000,4,FALSE))</f>
        <v/>
      </c>
      <c r="C32" s="24" t="str">
        <f>IF(G32="","",[1]参加組数一覧!$E$4)</f>
        <v/>
      </c>
      <c r="D32" s="25" t="str">
        <f>IF($G32="","",MID(VLOOKUP("JSTA"&amp;$G32,[1]data!$A$2:$W$30000,23,0),7,20))</f>
        <v/>
      </c>
      <c r="E32" s="24" t="str">
        <f>IF(G32="","",DATEDIF(F32,[1]参加組数一覧!$F$1,"y"))</f>
        <v/>
      </c>
      <c r="F32" s="26" t="str">
        <f>IF($G32="","",VLOOKUP("JSTA"&amp;$G32,[1]data!$A$2:$L$30000,10,FALSE))</f>
        <v/>
      </c>
      <c r="G32" s="27"/>
      <c r="H32" s="28"/>
      <c r="I32" s="29"/>
    </row>
    <row r="33" spans="1:9" x14ac:dyDescent="0.4">
      <c r="A33" s="6"/>
      <c r="B33" s="30" t="str">
        <f>IF($G33="","",VLOOKUP("JSTA"&amp;$G33,[1]data!$A$2:$X$30000,3,FALSE)&amp;"　"&amp;VLOOKUP("JSTA"&amp;$G33,[1]data!$A$2:$X$30000,4,FALSE))</f>
        <v/>
      </c>
      <c r="C33" s="31" t="str">
        <f>IF(G33="","",[1]参加組数一覧!$E$4)</f>
        <v/>
      </c>
      <c r="D33" s="32" t="str">
        <f>IF($G33="","",MID(VLOOKUP("JSTA"&amp;$G33,[1]data!$A$2:$W$30000,23,0),7,20))</f>
        <v/>
      </c>
      <c r="E33" s="31" t="str">
        <f>IF(G33="","",DATEDIF(F33,[1]参加組数一覧!$F$1,"y"))</f>
        <v/>
      </c>
      <c r="F33" s="33" t="str">
        <f>IF($G33="","",VLOOKUP("JSTA"&amp;$G33,[1]data!$A$2:$L$30000,10,FALSE))</f>
        <v/>
      </c>
      <c r="G33" s="34"/>
      <c r="H33" s="35"/>
      <c r="I33" s="36"/>
    </row>
    <row r="34" spans="1:9" x14ac:dyDescent="0.4">
      <c r="A34" s="6">
        <v>14</v>
      </c>
      <c r="B34" s="23" t="str">
        <f>IF($G34="","",VLOOKUP("JSTA"&amp;$G34,[1]data!$A$2:$X$30000,3,FALSE)&amp;"　"&amp;VLOOKUP("JSTA"&amp;$G34,[1]data!$A$2:$X$30000,4,FALSE))</f>
        <v/>
      </c>
      <c r="C34" s="24" t="str">
        <f>IF(G34="","",[1]参加組数一覧!$E$4)</f>
        <v/>
      </c>
      <c r="D34" s="25" t="str">
        <f>IF($G34="","",MID(VLOOKUP("JSTA"&amp;$G34,[1]data!$A$2:$W$30000,23,0),7,20))</f>
        <v/>
      </c>
      <c r="E34" s="24" t="str">
        <f>IF(G34="","",DATEDIF(F34,[1]参加組数一覧!$F$1,"y"))</f>
        <v/>
      </c>
      <c r="F34" s="26" t="str">
        <f>IF($G34="","",VLOOKUP("JSTA"&amp;$G34,[1]data!$A$2:$L$30000,10,FALSE))</f>
        <v/>
      </c>
      <c r="G34" s="27"/>
      <c r="H34" s="28"/>
      <c r="I34" s="37"/>
    </row>
    <row r="35" spans="1:9" x14ac:dyDescent="0.4">
      <c r="A35" s="6"/>
      <c r="B35" s="30" t="str">
        <f>IF($G35="","",VLOOKUP("JSTA"&amp;$G35,[1]data!$A$2:$X$30000,3,FALSE)&amp;"　"&amp;VLOOKUP("JSTA"&amp;$G35,[1]data!$A$2:$X$30000,4,FALSE))</f>
        <v/>
      </c>
      <c r="C35" s="31" t="str">
        <f>IF(G35="","",[1]参加組数一覧!$E$4)</f>
        <v/>
      </c>
      <c r="D35" s="32" t="str">
        <f>IF($G35="","",MID(VLOOKUP("JSTA"&amp;$G35,[1]data!$A$2:$W$30000,23,0),7,20))</f>
        <v/>
      </c>
      <c r="E35" s="31" t="str">
        <f>IF(G35="","",DATEDIF(F35,[1]参加組数一覧!$F$1,"y"))</f>
        <v/>
      </c>
      <c r="F35" s="33" t="str">
        <f>IF($G35="","",VLOOKUP("JSTA"&amp;$G35,[1]data!$A$2:$L$30000,10,FALSE))</f>
        <v/>
      </c>
      <c r="G35" s="34"/>
      <c r="H35" s="35"/>
      <c r="I35" s="38"/>
    </row>
    <row r="36" spans="1:9" x14ac:dyDescent="0.4">
      <c r="A36" s="17">
        <v>15</v>
      </c>
      <c r="B36" s="23" t="str">
        <f>IF($G36="","",VLOOKUP("JSTA"&amp;$G36,[1]data!$A$2:$X$30000,3,FALSE)&amp;"　"&amp;VLOOKUP("JSTA"&amp;$G36,[1]data!$A$2:$X$30000,4,FALSE))</f>
        <v/>
      </c>
      <c r="C36" s="24" t="str">
        <f>IF(G36="","",[1]参加組数一覧!$E$4)</f>
        <v/>
      </c>
      <c r="D36" s="25" t="str">
        <f>IF($G36="","",MID(VLOOKUP("JSTA"&amp;$G36,[1]data!$A$2:$W$30000,23,0),7,20))</f>
        <v/>
      </c>
      <c r="E36" s="24" t="str">
        <f>IF(G36="","",DATEDIF(F36,[1]参加組数一覧!$F$1,"y"))</f>
        <v/>
      </c>
      <c r="F36" s="26" t="str">
        <f>IF($G36="","",VLOOKUP("JSTA"&amp;$G36,[1]data!$A$2:$L$30000,10,FALSE))</f>
        <v/>
      </c>
      <c r="G36" s="27"/>
      <c r="H36" s="28"/>
      <c r="I36" s="29"/>
    </row>
    <row r="37" spans="1:9" x14ac:dyDescent="0.4">
      <c r="A37" s="6"/>
      <c r="B37" s="30" t="str">
        <f>IF($G37="","",VLOOKUP("JSTA"&amp;$G37,[1]data!$A$2:$X$30000,3,FALSE)&amp;"　"&amp;VLOOKUP("JSTA"&amp;$G37,[1]data!$A$2:$X$30000,4,FALSE))</f>
        <v/>
      </c>
      <c r="C37" s="31" t="str">
        <f>IF(G37="","",[1]参加組数一覧!$E$4)</f>
        <v/>
      </c>
      <c r="D37" s="32" t="str">
        <f>IF($G37="","",MID(VLOOKUP("JSTA"&amp;$G37,[1]data!$A$2:$W$30000,23,0),7,20))</f>
        <v/>
      </c>
      <c r="E37" s="31" t="str">
        <f>IF(G37="","",DATEDIF(F37,[1]参加組数一覧!$F$1,"y"))</f>
        <v/>
      </c>
      <c r="F37" s="33" t="str">
        <f>IF($G37="","",VLOOKUP("JSTA"&amp;$G37,[1]data!$A$2:$L$30000,10,FALSE))</f>
        <v/>
      </c>
      <c r="G37" s="34"/>
      <c r="H37" s="35"/>
      <c r="I37" s="36"/>
    </row>
  </sheetData>
  <mergeCells count="26">
    <mergeCell ref="A30:A31"/>
    <mergeCell ref="A32:A33"/>
    <mergeCell ref="A34:A35"/>
    <mergeCell ref="A36:A37"/>
    <mergeCell ref="A18:A19"/>
    <mergeCell ref="A20:A21"/>
    <mergeCell ref="A22:A23"/>
    <mergeCell ref="A24:A25"/>
    <mergeCell ref="A26:A27"/>
    <mergeCell ref="A28:A29"/>
    <mergeCell ref="I6:I7"/>
    <mergeCell ref="A8:A9"/>
    <mergeCell ref="A10:A11"/>
    <mergeCell ref="A12:A13"/>
    <mergeCell ref="A14:A15"/>
    <mergeCell ref="A16:A17"/>
    <mergeCell ref="C3:C4"/>
    <mergeCell ref="D3:D4"/>
    <mergeCell ref="G3:I3"/>
    <mergeCell ref="G4:I4"/>
    <mergeCell ref="B6:B7"/>
    <mergeCell ref="C6:C7"/>
    <mergeCell ref="D6:D7"/>
    <mergeCell ref="E6:E7"/>
    <mergeCell ref="F6:F7"/>
    <mergeCell ref="G6:G7"/>
  </mergeCells>
  <phoneticPr fontId="2"/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事務局１ 栃木県ソフトテニス連盟</dc:creator>
  <cp:lastModifiedBy>事務局１ 栃木県ソフトテニス連盟</cp:lastModifiedBy>
  <cp:lastPrinted>2025-01-30T02:46:04Z</cp:lastPrinted>
  <dcterms:created xsi:type="dcterms:W3CDTF">2025-01-30T02:44:43Z</dcterms:created>
  <dcterms:modified xsi:type="dcterms:W3CDTF">2025-01-30T02:47:01Z</dcterms:modified>
</cp:coreProperties>
</file>