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k-funada\Desktop\H31関係書類\① 県連盟\HP掲載資料\大会申込用紙\"/>
    </mc:Choice>
  </mc:AlternateContent>
  <xr:revisionPtr revIDLastSave="0" documentId="8_{CA3895F6-2E2A-4DC5-A0F5-4A4E319A8AE0}" xr6:coauthVersionLast="43" xr6:coauthVersionMax="43" xr10:uidLastSave="{00000000-0000-0000-0000-000000000000}"/>
  <bookViews>
    <workbookView xWindow="-120" yWindow="-120" windowWidth="25440" windowHeight="15990" activeTab="1" xr2:uid="{00000000-000D-0000-FFFF-FFFF00000000}"/>
  </bookViews>
  <sheets>
    <sheet name="利用方法" sheetId="3" r:id="rId1"/>
    <sheet name="申込書" sheetId="1" r:id="rId2"/>
    <sheet name="選手名簿" sheetId="2" r:id="rId3"/>
  </sheets>
  <definedNames>
    <definedName name="_xlnm.Print_Area" localSheetId="1">申込書!$A$1:$I$27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9" i="1"/>
  <c r="C9" i="1"/>
  <c r="I24" i="1"/>
  <c r="I23" i="1"/>
  <c r="I22" i="1"/>
  <c r="I21" i="1"/>
  <c r="I20" i="1"/>
  <c r="I19" i="1"/>
  <c r="I18" i="1"/>
  <c r="H24" i="1"/>
  <c r="H23" i="1"/>
  <c r="H22" i="1"/>
  <c r="H21" i="1"/>
  <c r="H20" i="1"/>
  <c r="H19" i="1"/>
  <c r="H18" i="1"/>
  <c r="G24" i="1"/>
  <c r="G23" i="1"/>
  <c r="G22" i="1"/>
  <c r="G21" i="1"/>
  <c r="G20" i="1"/>
  <c r="G19" i="1"/>
  <c r="G18" i="1"/>
  <c r="I17" i="1"/>
  <c r="H17" i="1"/>
  <c r="G17" i="1"/>
  <c r="E24" i="1"/>
  <c r="E23" i="1"/>
  <c r="D24" i="1"/>
  <c r="D23" i="1"/>
  <c r="D22" i="1"/>
  <c r="E22" i="1" s="1"/>
  <c r="D21" i="1"/>
  <c r="E21" i="1" s="1"/>
  <c r="D20" i="1"/>
  <c r="E20" i="1" s="1"/>
  <c r="D19" i="1"/>
  <c r="E19" i="1" s="1"/>
  <c r="D18" i="1"/>
  <c r="E18" i="1" s="1"/>
  <c r="D17" i="1"/>
  <c r="C24" i="1"/>
  <c r="C23" i="1"/>
  <c r="C22" i="1"/>
  <c r="C21" i="1"/>
  <c r="C20" i="1"/>
  <c r="C19" i="1"/>
  <c r="C18" i="1"/>
  <c r="C17" i="1"/>
  <c r="B24" i="1"/>
  <c r="B23" i="1"/>
  <c r="B22" i="1"/>
  <c r="B21" i="1"/>
  <c r="B20" i="1"/>
  <c r="B19" i="1"/>
  <c r="B18" i="1"/>
  <c r="B17" i="1"/>
  <c r="J9" i="1" l="1"/>
  <c r="E9" i="1" s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タッドオオクボ</author>
  </authors>
  <commentList>
    <comment ref="B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プログラムへ表記する、チーム名
２組出場する場合、A,　Bなどをクラブ名へ追記してください。
</t>
        </r>
      </text>
    </comment>
    <comment ref="B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プログラムへ表記する略称を記載願います。
（チーム名称の文字数が多い場合）
チーム名と同じ場合は「同上」と表記願います。
</t>
        </r>
      </text>
    </comment>
    <comment ref="B8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会員番号を入力すると、他の情報は自動入力されます。（連絡先電話番号は、入力されません。）
</t>
        </r>
      </text>
    </comment>
    <comment ref="H8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大会時に連絡がとれる方の電話番号
</t>
        </r>
      </text>
    </comment>
    <comment ref="B10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大会に関する、種々の連絡先となる方
</t>
        </r>
      </text>
    </comment>
    <comment ref="D11" authorId="0" shapeId="0" xr:uid="{D2BD35D7-C6F4-4F7D-8946-F6168AB65068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郵便番号を全角で入力（ﾊｲﾌﾝも入力する）し、スペースKeyで変換すると、番地前の住所が表記されます。
</t>
        </r>
      </text>
    </comment>
    <comment ref="B12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団体名など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0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 xml:space="preserve">通常連絡の取れる
電話番号が望ましい。
携帯電話番号など
</t>
        </r>
      </text>
    </comment>
    <comment ref="B14" authorId="0" shapeId="0" xr:uid="{00000000-0006-0000-0000-000009000000}">
      <text>
        <r>
          <rPr>
            <sz val="14"/>
            <color indexed="81"/>
            <rFont val="ＭＳ Ｐゴシック"/>
            <family val="3"/>
            <charset val="128"/>
          </rPr>
          <t>日本連盟から、緊急の要件などがある場合にメールでお知らせするなどに利用します。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<sst xmlns="http://schemas.openxmlformats.org/spreadsheetml/2006/main" count="72" uniqueCount="55">
  <si>
    <t>全日本実業団ソフトテニス選手権大会　申込書</t>
    <rPh sb="0" eb="3">
      <t>ゼンニッポン</t>
    </rPh>
    <rPh sb="3" eb="6">
      <t>ジツギョウダン</t>
    </rPh>
    <rPh sb="12" eb="14">
      <t>センシュ</t>
    </rPh>
    <rPh sb="14" eb="15">
      <t>ケン</t>
    </rPh>
    <rPh sb="15" eb="17">
      <t>タイカイ</t>
    </rPh>
    <rPh sb="18" eb="21">
      <t>モウシコミショ</t>
    </rPh>
    <phoneticPr fontId="18"/>
  </si>
  <si>
    <t>チーム名</t>
    <rPh sb="3" eb="4">
      <t>メイ</t>
    </rPh>
    <phoneticPr fontId="18"/>
  </si>
  <si>
    <t>送付先住所</t>
    <rPh sb="0" eb="3">
      <t>ソウフサキ</t>
    </rPh>
    <rPh sb="3" eb="5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</si>
  <si>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</si>
  <si>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Mail 　add</t>
    <phoneticPr fontId="18"/>
  </si>
  <si>
    <t>部　　　長</t>
    <rPh sb="0" eb="1">
      <t>ブ</t>
    </rPh>
    <rPh sb="4" eb="5">
      <t>チョウ</t>
    </rPh>
    <phoneticPr fontId="18"/>
  </si>
  <si>
    <t>略　　　　　称</t>
    <rPh sb="0" eb="1">
      <t>リャク</t>
    </rPh>
    <rPh sb="6" eb="7">
      <t>ショウ</t>
    </rPh>
    <phoneticPr fontId="18"/>
  </si>
  <si>
    <t>生年月日</t>
    <rPh sb="0" eb="2">
      <t>セイネン</t>
    </rPh>
    <rPh sb="2" eb="4">
      <t>ガッピ</t>
    </rPh>
    <phoneticPr fontId="18"/>
  </si>
  <si>
    <t>年齢</t>
    <rPh sb="0" eb="2">
      <t>ネンレイ</t>
    </rPh>
    <phoneticPr fontId="18"/>
  </si>
  <si>
    <t>会員番号</t>
    <rPh sb="0" eb="2">
      <t>カイイン</t>
    </rPh>
    <rPh sb="2" eb="4">
      <t>バンゴウ</t>
    </rPh>
    <phoneticPr fontId="18"/>
  </si>
  <si>
    <t>審判資格
 期　　限</t>
    <rPh sb="0" eb="2">
      <t>シンパン</t>
    </rPh>
    <rPh sb="2" eb="4">
      <t>シカク</t>
    </rPh>
    <rPh sb="6" eb="7">
      <t>キ</t>
    </rPh>
    <rPh sb="9" eb="10">
      <t>キリ</t>
    </rPh>
    <phoneticPr fontId="18"/>
  </si>
  <si>
    <t>フリガナ</t>
    <phoneticPr fontId="18"/>
  </si>
  <si>
    <t>選手氏名</t>
    <rPh sb="0" eb="2">
      <t>センシュ</t>
    </rPh>
    <rPh sb="2" eb="3">
      <t>シ</t>
    </rPh>
    <rPh sb="3" eb="4">
      <t>メイ</t>
    </rPh>
    <phoneticPr fontId="18"/>
  </si>
  <si>
    <t>技術等級</t>
    <rPh sb="0" eb="2">
      <t>ギジュツ</t>
    </rPh>
    <rPh sb="2" eb="4">
      <t>トウキュウ</t>
    </rPh>
    <phoneticPr fontId="18"/>
  </si>
  <si>
    <t>連絡責任者名</t>
    <rPh sb="0" eb="2">
      <t>レンラク</t>
    </rPh>
    <rPh sb="2" eb="5">
      <t>セキニンシャ</t>
    </rPh>
    <rPh sb="5" eb="6">
      <t>メイ</t>
    </rPh>
    <phoneticPr fontId="18"/>
  </si>
  <si>
    <t>連
絡
責
任
者</t>
    <rPh sb="0" eb="1">
      <t>レン</t>
    </rPh>
    <rPh sb="2" eb="3">
      <t>ラク</t>
    </rPh>
    <rPh sb="4" eb="5">
      <t>サイ</t>
    </rPh>
    <rPh sb="6" eb="7">
      <t>マカ</t>
    </rPh>
    <rPh sb="8" eb="9">
      <t>シャ</t>
    </rPh>
    <phoneticPr fontId="18"/>
  </si>
  <si>
    <t>Fax</t>
    <phoneticPr fontId="18"/>
  </si>
  <si>
    <t>(注）</t>
    <rPh sb="1" eb="2">
      <t>チュウ</t>
    </rPh>
    <phoneticPr fontId="18"/>
  </si>
  <si>
    <t>年齢起算日</t>
    <rPh sb="0" eb="2">
      <t>ネンレイ</t>
    </rPh>
    <rPh sb="2" eb="4">
      <t>キサン</t>
    </rPh>
    <rPh sb="4" eb="5">
      <t>ビ</t>
    </rPh>
    <phoneticPr fontId="18"/>
  </si>
  <si>
    <t>県連盟　Mail：</t>
    <rPh sb="0" eb="1">
      <t>ケン</t>
    </rPh>
    <rPh sb="1" eb="3">
      <t>レンメイ</t>
    </rPh>
    <phoneticPr fontId="18"/>
  </si>
  <si>
    <t>方　書　き</t>
    <rPh sb="0" eb="1">
      <t>カタ</t>
    </rPh>
    <rPh sb="2" eb="3">
      <t>カキ</t>
    </rPh>
    <phoneticPr fontId="18"/>
  </si>
  <si>
    <t>選　　手　　名 (8名以内）</t>
    <rPh sb="0" eb="1">
      <t>セン</t>
    </rPh>
    <rPh sb="3" eb="4">
      <t>テ</t>
    </rPh>
    <rPh sb="6" eb="7">
      <t>メイ</t>
    </rPh>
    <rPh sb="10" eb="11">
      <t>メイ</t>
    </rPh>
    <rPh sb="11" eb="13">
      <t>イナイ</t>
    </rPh>
    <phoneticPr fontId="18"/>
  </si>
  <si>
    <t>監　　　督</t>
    <rPh sb="0" eb="1">
      <t>カン</t>
    </rPh>
    <rPh sb="4" eb="5">
      <t>トク</t>
    </rPh>
    <phoneticPr fontId="18"/>
  </si>
  <si>
    <t>所属</t>
    <rPh sb="0" eb="2">
      <t>ショゾク</t>
    </rPh>
    <phoneticPr fontId="18"/>
  </si>
  <si>
    <t>年齢</t>
    <rPh sb="0" eb="2">
      <t>ネンレイ</t>
    </rPh>
    <phoneticPr fontId="18"/>
  </si>
  <si>
    <t>会員番号</t>
    <rPh sb="0" eb="2">
      <t>カイイン</t>
    </rPh>
    <rPh sb="2" eb="4">
      <t>バンゴウ</t>
    </rPh>
    <phoneticPr fontId="18"/>
  </si>
  <si>
    <t>団体番号</t>
    <rPh sb="0" eb="2">
      <t>ダンタイ</t>
    </rPh>
    <rPh sb="2" eb="4">
      <t>バンゴウ</t>
    </rPh>
    <phoneticPr fontId="18"/>
  </si>
  <si>
    <t>氏　　名</t>
    <rPh sb="0" eb="1">
      <t>シ</t>
    </rPh>
    <rPh sb="3" eb="4">
      <t>メイ</t>
    </rPh>
    <phoneticPr fontId="18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</si>
  <si>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8"/>
  </si>
  <si>
    <t>所属</t>
    <rPh sb="0" eb="2">
      <t>ショゾク</t>
    </rPh>
    <phoneticPr fontId="18"/>
  </si>
  <si>
    <t>１．選手名欄は会員番号を入力していただくと、他の情報が全て、自動入力されます。</t>
    <rPh sb="2" eb="4">
      <t>センシュ</t>
    </rPh>
    <rPh sb="4" eb="5">
      <t>メイ</t>
    </rPh>
    <rPh sb="5" eb="6">
      <t>ラン</t>
    </rPh>
    <rPh sb="7" eb="9">
      <t>カイイン</t>
    </rPh>
    <rPh sb="9" eb="11">
      <t>バンゴウ</t>
    </rPh>
    <rPh sb="12" eb="14">
      <t>ニュウリョク</t>
    </rPh>
    <rPh sb="22" eb="23">
      <t>タ</t>
    </rPh>
    <rPh sb="24" eb="26">
      <t>ジョウホウ</t>
    </rPh>
    <rPh sb="27" eb="28">
      <t>スベ</t>
    </rPh>
    <rPh sb="30" eb="32">
      <t>ジドウ</t>
    </rPh>
    <rPh sb="32" eb="34">
      <t>ニュウリョク</t>
    </rPh>
    <phoneticPr fontId="18"/>
  </si>
  <si>
    <t>soft-tennis@sta.tochigi.jp</t>
    <phoneticPr fontId="18"/>
  </si>
  <si>
    <t>028-678-9845</t>
    <phoneticPr fontId="18"/>
  </si>
  <si>
    <t xml:space="preserve"> </t>
    <phoneticPr fontId="18"/>
  </si>
  <si>
    <t>入力準備</t>
    <rPh sb="0" eb="2">
      <t>ニュウリョク</t>
    </rPh>
    <rPh sb="2" eb="4">
      <t>ジュンビ</t>
    </rPh>
    <phoneticPr fontId="33"/>
  </si>
  <si>
    <t>　昨年度までのデータはすべて破棄してください。</t>
    <rPh sb="1" eb="4">
      <t>サクネンド</t>
    </rPh>
    <rPh sb="14" eb="16">
      <t>ハキ</t>
    </rPh>
    <phoneticPr fontId="33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</si>
  <si>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33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</si>
  <si>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33"/>
  </si>
  <si>
    <t>①</t>
    <phoneticPr fontId="33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</si>
  <si>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33"/>
  </si>
  <si>
    <t>②</t>
    <phoneticPr fontId="33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</si>
  <si>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33"/>
  </si>
  <si>
    <t>③</t>
    <phoneticPr fontId="33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</si>
  <si>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33"/>
  </si>
  <si>
    <t>④</t>
    <phoneticPr fontId="33"/>
  </si>
  <si>
    <t>⑤</t>
    <phoneticPr fontId="33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</si>
  <si>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33"/>
  </si>
  <si>
    <t>⑥</t>
    <phoneticPr fontId="33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</si>
  <si>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33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</si>
  <si>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33"/>
  </si>
  <si>
    <t>ダウンロードした名簿をそのままシート「選手名簿」に貼り付ける。</t>
    <rPh sb="8" eb="10">
      <t>メイボ</t>
    </rPh>
    <rPh sb="19" eb="21">
      <t>センシュ</t>
    </rPh>
    <rPh sb="21" eb="23">
      <t>メイボ</t>
    </rPh>
    <rPh sb="25" eb="26">
      <t>ハ</t>
    </rPh>
    <rPh sb="27" eb="28">
      <t>ツ</t>
    </rPh>
    <phoneticPr fontId="33"/>
  </si>
  <si>
    <t>2019年度</t>
    <rPh sb="4" eb="6">
      <t>ネンド</t>
    </rPh>
    <rPh sb="5" eb="6">
      <t>ド</t>
    </rPh>
    <phoneticPr fontId="18"/>
  </si>
  <si>
    <t xml:space="preserve"> </t>
    <phoneticPr fontId="18"/>
  </si>
  <si>
    <t>３２１－</t>
    <phoneticPr fontId="18"/>
  </si>
  <si>
    <t>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</si>
</sst>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e\.m\.d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/>
    <xf numFmtId="38" fontId="27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9" fillId="0" borderId="0" xfId="0" applyNumberFormat="1" applyFont="1">
      <alignment vertical="center"/>
    </xf>
    <xf numFmtId="176" fontId="0" fillId="0" borderId="17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28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/>
    </xf>
    <xf numFmtId="0" fontId="22" fillId="0" borderId="0" xfId="42">
      <alignment vertical="center"/>
    </xf>
    <xf numFmtId="0" fontId="32" fillId="0" borderId="0" xfId="43" applyFont="1" applyAlignment="1">
      <alignment horizontal="center" vertical="center"/>
    </xf>
    <xf numFmtId="0" fontId="32" fillId="0" borderId="0" xfId="43" applyFont="1" applyAlignment="1">
      <alignment vertical="center"/>
    </xf>
    <xf numFmtId="0" fontId="32" fillId="0" borderId="0" xfId="43" applyFont="1"/>
    <xf numFmtId="0" fontId="32" fillId="0" borderId="0" xfId="43" applyFont="1" applyAlignment="1">
      <alignment horizontal="left" vertical="center"/>
    </xf>
    <xf numFmtId="0" fontId="27" fillId="0" borderId="0" xfId="43"/>
    <xf numFmtId="0" fontId="32" fillId="0" borderId="0" xfId="43" applyFont="1" applyBorder="1" applyAlignment="1">
      <alignment horizontal="center" vertical="center"/>
    </xf>
    <xf numFmtId="0" fontId="32" fillId="0" borderId="0" xfId="43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2" fillId="0" borderId="11" xfId="42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4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B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inichi_kamimura@global.komatsu" TargetMode="External"/><Relationship Id="rId1" Type="http://schemas.openxmlformats.org/officeDocument/2006/relationships/hyperlink" Target="mailto:soft-tennis@sta.tochigi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3590-D01E-4FA7-B1DD-BD6DD1FB7A23}">
  <dimension ref="B2:K16"/>
  <sheetViews>
    <sheetView workbookViewId="0">
      <selection activeCell="Q11" sqref="Q11"/>
    </sheetView>
  </sheetViews>
  <sheetFormatPr defaultRowHeight="14.25" x14ac:dyDescent="0.15"/>
  <cols>
    <col min="1" max="1" width="9" style="40"/>
    <col min="2" max="2" width="9" style="38"/>
    <col min="3" max="16384" width="9" style="40"/>
  </cols>
  <sheetData>
    <row r="2" spans="2:11" ht="20.100000000000001" customHeight="1" x14ac:dyDescent="0.15">
      <c r="B2" s="38" t="s">
        <v>34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20.100000000000001" customHeight="1" x14ac:dyDescent="0.15">
      <c r="B3" s="41" t="s">
        <v>35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ht="20.100000000000001" customHeight="1" x14ac:dyDescent="0.15">
      <c r="B4" s="41" t="s">
        <v>36</v>
      </c>
      <c r="C4" s="42"/>
      <c r="D4" s="42"/>
      <c r="E4" s="42"/>
      <c r="F4" s="42"/>
      <c r="G4" s="42"/>
      <c r="H4" s="42"/>
      <c r="I4" s="42"/>
      <c r="J4" s="42"/>
      <c r="K4" s="42"/>
    </row>
    <row r="5" spans="2:11" ht="20.100000000000001" customHeight="1" x14ac:dyDescent="0.15">
      <c r="B5" s="41"/>
      <c r="C5" s="42"/>
      <c r="D5" s="42"/>
      <c r="E5" s="42"/>
      <c r="F5" s="42"/>
      <c r="G5" s="42"/>
      <c r="H5" s="42"/>
      <c r="I5" s="42"/>
      <c r="J5" s="42"/>
      <c r="K5" s="42"/>
    </row>
    <row r="6" spans="2:11" ht="20.100000000000001" customHeight="1" x14ac:dyDescent="0.15">
      <c r="B6" s="43"/>
      <c r="C6" s="44" t="s">
        <v>37</v>
      </c>
      <c r="D6" s="44"/>
      <c r="E6" s="44"/>
      <c r="F6" s="44"/>
      <c r="G6" s="44"/>
      <c r="H6" s="44"/>
      <c r="I6" s="44"/>
      <c r="J6" s="44"/>
      <c r="K6" s="44"/>
    </row>
    <row r="7" spans="2:11" ht="20.100000000000001" customHeight="1" x14ac:dyDescent="0.15">
      <c r="B7" s="43" t="s">
        <v>38</v>
      </c>
      <c r="C7" s="44" t="s">
        <v>39</v>
      </c>
      <c r="D7" s="44"/>
      <c r="E7" s="44"/>
      <c r="F7" s="44"/>
      <c r="G7" s="44"/>
      <c r="H7" s="44"/>
      <c r="I7" s="44"/>
      <c r="J7" s="44"/>
      <c r="K7" s="44"/>
    </row>
    <row r="8" spans="2:11" ht="20.100000000000001" customHeight="1" x14ac:dyDescent="0.15">
      <c r="B8" s="43" t="s">
        <v>40</v>
      </c>
      <c r="C8" s="44" t="s">
        <v>41</v>
      </c>
      <c r="D8" s="44"/>
      <c r="E8" s="44"/>
      <c r="F8" s="44"/>
      <c r="G8" s="44"/>
      <c r="H8" s="44"/>
      <c r="I8" s="44"/>
      <c r="J8" s="44"/>
      <c r="K8" s="44"/>
    </row>
    <row r="9" spans="2:11" ht="20.100000000000001" customHeight="1" x14ac:dyDescent="0.15">
      <c r="B9" s="43" t="s">
        <v>42</v>
      </c>
      <c r="C9" s="44" t="s">
        <v>43</v>
      </c>
      <c r="D9" s="44"/>
      <c r="E9" s="44"/>
      <c r="F9" s="44"/>
      <c r="G9" s="44"/>
      <c r="H9" s="44"/>
      <c r="I9" s="44"/>
      <c r="J9" s="44"/>
      <c r="K9" s="44"/>
    </row>
    <row r="10" spans="2:11" ht="20.100000000000001" customHeight="1" x14ac:dyDescent="0.15">
      <c r="B10" s="43" t="s">
        <v>44</v>
      </c>
      <c r="C10" s="44" t="s">
        <v>50</v>
      </c>
      <c r="D10" s="44"/>
      <c r="E10" s="44"/>
      <c r="F10" s="44"/>
      <c r="G10" s="44"/>
      <c r="H10" s="44"/>
      <c r="I10" s="44"/>
      <c r="J10" s="44"/>
      <c r="K10" s="44"/>
    </row>
    <row r="11" spans="2:11" ht="20.100000000000001" customHeight="1" x14ac:dyDescent="0.15">
      <c r="B11" s="43" t="s">
        <v>45</v>
      </c>
      <c r="C11" s="44" t="s">
        <v>46</v>
      </c>
      <c r="D11" s="44"/>
      <c r="E11" s="44"/>
      <c r="F11" s="44"/>
      <c r="G11" s="44"/>
      <c r="H11" s="44"/>
      <c r="I11" s="44"/>
      <c r="J11" s="44"/>
      <c r="K11" s="44"/>
    </row>
    <row r="12" spans="2:11" ht="20.100000000000001" customHeight="1" x14ac:dyDescent="0.15">
      <c r="B12" s="43" t="s">
        <v>47</v>
      </c>
      <c r="C12" s="44" t="s">
        <v>48</v>
      </c>
      <c r="D12" s="44"/>
      <c r="E12" s="44"/>
      <c r="F12" s="44"/>
      <c r="G12" s="44"/>
      <c r="H12" s="44"/>
      <c r="I12" s="44"/>
      <c r="J12" s="44"/>
      <c r="K12" s="44"/>
    </row>
    <row r="13" spans="2:11" ht="20.100000000000001" customHeight="1" x14ac:dyDescent="0.15">
      <c r="B13" s="43"/>
      <c r="C13" s="44"/>
      <c r="D13" s="44"/>
      <c r="E13" s="44"/>
      <c r="F13" s="44"/>
      <c r="G13" s="44"/>
      <c r="H13" s="44"/>
      <c r="I13" s="44"/>
      <c r="J13" s="44"/>
      <c r="K13" s="44"/>
    </row>
    <row r="14" spans="2:11" ht="20.100000000000001" customHeight="1" x14ac:dyDescent="0.15">
      <c r="B14" s="44" t="s">
        <v>49</v>
      </c>
      <c r="C14" s="42"/>
      <c r="D14" s="42"/>
      <c r="E14" s="42"/>
      <c r="F14" s="42"/>
      <c r="G14" s="42"/>
      <c r="H14" s="42"/>
      <c r="I14" s="44"/>
      <c r="J14" s="44"/>
      <c r="K14" s="44"/>
    </row>
    <row r="15" spans="2:11" ht="20.100000000000001" customHeight="1" x14ac:dyDescent="0.15">
      <c r="C15" s="39"/>
      <c r="D15" s="39"/>
      <c r="E15" s="39"/>
      <c r="F15" s="39"/>
      <c r="G15" s="39"/>
      <c r="H15" s="39"/>
      <c r="I15" s="39"/>
      <c r="J15" s="39"/>
      <c r="K15" s="39"/>
    </row>
    <row r="16" spans="2:11" x14ac:dyDescent="0.15">
      <c r="D16" s="39"/>
      <c r="E16" s="39"/>
      <c r="F16" s="39"/>
      <c r="G16" s="39"/>
      <c r="H16" s="39"/>
      <c r="I16" s="39"/>
      <c r="J16" s="39"/>
      <c r="K16" s="39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34"/>
  <sheetViews>
    <sheetView tabSelected="1" zoomScaleNormal="100" zoomScaleSheetLayoutView="100" workbookViewId="0">
      <selection activeCell="J15" sqref="J15"/>
    </sheetView>
  </sheetViews>
  <sheetFormatPr defaultRowHeight="13.5" x14ac:dyDescent="0.15"/>
  <cols>
    <col min="1" max="1" width="4.25" style="7" customWidth="1"/>
    <col min="2" max="2" width="13.375" customWidth="1"/>
    <col min="3" max="3" width="14.625" customWidth="1"/>
    <col min="4" max="4" width="12" style="8" customWidth="1"/>
    <col min="5" max="5" width="5.5" style="4" customWidth="1"/>
    <col min="6" max="6" width="13.125" style="4" customWidth="1"/>
    <col min="7" max="7" width="10.875" style="19" customWidth="1"/>
    <col min="8" max="8" width="9.125" style="4" customWidth="1"/>
  </cols>
  <sheetData>
    <row r="1" spans="1:14" ht="21" customHeight="1" x14ac:dyDescent="0.15">
      <c r="B1" s="26" t="s">
        <v>19</v>
      </c>
      <c r="C1" s="37" t="s">
        <v>31</v>
      </c>
      <c r="E1" s="4" t="s">
        <v>16</v>
      </c>
      <c r="F1" s="25" t="s">
        <v>32</v>
      </c>
    </row>
    <row r="2" spans="1:14" s="1" customFormat="1" ht="18.75" x14ac:dyDescent="0.15">
      <c r="A2" s="50" t="s">
        <v>51</v>
      </c>
      <c r="B2" s="51"/>
      <c r="C2" s="1" t="s">
        <v>0</v>
      </c>
      <c r="D2" s="9"/>
      <c r="E2" s="14"/>
      <c r="F2" s="14"/>
      <c r="G2" s="20"/>
      <c r="H2" s="14"/>
    </row>
    <row r="3" spans="1:14" x14ac:dyDescent="0.15">
      <c r="H3" s="4" t="s">
        <v>18</v>
      </c>
    </row>
    <row r="4" spans="1:14" ht="23.25" customHeight="1" x14ac:dyDescent="0.15">
      <c r="B4" s="24" t="s">
        <v>1</v>
      </c>
      <c r="C4" s="23" t="s">
        <v>33</v>
      </c>
      <c r="D4" s="10"/>
      <c r="E4" s="18"/>
      <c r="F4" s="18"/>
      <c r="G4" s="21"/>
      <c r="H4" s="15">
        <v>43556</v>
      </c>
    </row>
    <row r="5" spans="1:14" ht="24.75" customHeight="1" x14ac:dyDescent="0.15">
      <c r="B5" s="18" t="s">
        <v>6</v>
      </c>
      <c r="C5" s="23" t="s">
        <v>33</v>
      </c>
      <c r="D5" s="10"/>
      <c r="E5" s="18"/>
      <c r="F5" s="18"/>
      <c r="G5" s="21"/>
      <c r="H5" s="16"/>
    </row>
    <row r="6" spans="1:14" ht="11.25" customHeight="1" x14ac:dyDescent="0.15"/>
    <row r="7" spans="1:14" s="7" customFormat="1" ht="21" customHeight="1" x14ac:dyDescent="0.15">
      <c r="B7" s="5" t="s">
        <v>5</v>
      </c>
      <c r="C7" s="3" t="s">
        <v>33</v>
      </c>
      <c r="D7" s="11"/>
      <c r="E7" s="17"/>
      <c r="F7" s="17"/>
      <c r="G7" s="22"/>
      <c r="H7" s="17"/>
      <c r="I7" s="6"/>
    </row>
    <row r="8" spans="1:14" s="7" customFormat="1" ht="14.25" customHeight="1" x14ac:dyDescent="0.15">
      <c r="B8" s="52" t="s">
        <v>22</v>
      </c>
      <c r="C8" s="5" t="s">
        <v>27</v>
      </c>
      <c r="D8" s="32" t="s">
        <v>25</v>
      </c>
      <c r="E8" s="5" t="s">
        <v>24</v>
      </c>
      <c r="F8" s="5" t="s">
        <v>26</v>
      </c>
      <c r="G8" s="30" t="s">
        <v>23</v>
      </c>
      <c r="H8" s="57" t="s">
        <v>28</v>
      </c>
      <c r="I8" s="58"/>
    </row>
    <row r="9" spans="1:14" ht="24" customHeight="1" x14ac:dyDescent="0.15">
      <c r="B9" s="47"/>
      <c r="C9" s="33" t="e">
        <f>IF(D9="","",VLOOKUP(D9,選手名簿!$A$1:$AA$938,2,FALSE)&amp;"  "&amp;VLOOKUP(D9,選手名簿!$A$1:$AA$938,3,FALSE))</f>
        <v>#N/A</v>
      </c>
      <c r="D9" s="33" t="s">
        <v>52</v>
      </c>
      <c r="E9" s="33" t="e">
        <f>IF(D9="","",DATEDIF(J9,$H$4,"y"))</f>
        <v>#N/A</v>
      </c>
      <c r="F9" s="34" t="e">
        <f>IF(D9="","",VLOOKUP(D9,選手名簿!$A$1:$AA$938,8,FALSE))</f>
        <v>#N/A</v>
      </c>
      <c r="G9" s="35" t="e">
        <f>IF(D9="","",VLOOKUP(D9,選手名簿!$A$1:$AA$938,9,FALSE))</f>
        <v>#N/A</v>
      </c>
      <c r="H9" s="59" t="s">
        <v>33</v>
      </c>
      <c r="I9" s="60"/>
      <c r="J9" s="28" t="e">
        <f>IF(D9="","",VLOOKUP(D9,選手名簿!$A$3:$AA$938,7,FALSE))</f>
        <v>#N/A</v>
      </c>
      <c r="N9" s="7"/>
    </row>
    <row r="10" spans="1:14" ht="22.5" customHeight="1" x14ac:dyDescent="0.15">
      <c r="A10" s="45" t="s">
        <v>15</v>
      </c>
      <c r="B10" s="5" t="s">
        <v>14</v>
      </c>
      <c r="C10" s="53" t="s">
        <v>33</v>
      </c>
      <c r="D10" s="54"/>
      <c r="E10" s="54"/>
      <c r="F10" s="54"/>
      <c r="G10" s="54"/>
      <c r="H10" s="54"/>
      <c r="I10" s="55"/>
    </row>
    <row r="11" spans="1:14" ht="19.5" customHeight="1" x14ac:dyDescent="0.15">
      <c r="A11" s="46"/>
      <c r="B11" s="5" t="s">
        <v>2</v>
      </c>
      <c r="C11" s="36" t="s">
        <v>53</v>
      </c>
      <c r="D11" s="54" t="s">
        <v>33</v>
      </c>
      <c r="E11" s="54"/>
      <c r="F11" s="54"/>
      <c r="G11" s="54"/>
      <c r="H11" s="54"/>
      <c r="I11" s="55"/>
    </row>
    <row r="12" spans="1:14" ht="19.5" customHeight="1" x14ac:dyDescent="0.15">
      <c r="A12" s="46"/>
      <c r="B12" s="5" t="s">
        <v>20</v>
      </c>
      <c r="C12" s="53" t="s">
        <v>54</v>
      </c>
      <c r="D12" s="54"/>
      <c r="E12" s="54"/>
      <c r="F12" s="54"/>
      <c r="G12" s="54"/>
      <c r="H12" s="54"/>
      <c r="I12" s="55"/>
    </row>
    <row r="13" spans="1:14" ht="19.5" customHeight="1" x14ac:dyDescent="0.15">
      <c r="A13" s="46"/>
      <c r="B13" s="5" t="s">
        <v>3</v>
      </c>
      <c r="C13" s="53" t="s">
        <v>54</v>
      </c>
      <c r="D13" s="54"/>
      <c r="E13" s="54"/>
      <c r="F13" s="54"/>
      <c r="G13" s="54"/>
      <c r="H13" s="54"/>
      <c r="I13" s="55"/>
    </row>
    <row r="14" spans="1:14" ht="19.5" customHeight="1" x14ac:dyDescent="0.15">
      <c r="A14" s="47"/>
      <c r="B14" s="5" t="s">
        <v>4</v>
      </c>
      <c r="C14" s="56" t="s">
        <v>54</v>
      </c>
      <c r="D14" s="54"/>
      <c r="E14" s="54"/>
      <c r="F14" s="54"/>
      <c r="G14" s="54"/>
      <c r="H14" s="54"/>
      <c r="I14" s="55"/>
    </row>
    <row r="15" spans="1:14" ht="23.25" customHeight="1" x14ac:dyDescent="0.15">
      <c r="B15" s="48" t="s">
        <v>21</v>
      </c>
      <c r="C15" s="49"/>
      <c r="D15" s="49"/>
      <c r="E15" s="49"/>
      <c r="F15" s="49"/>
      <c r="I15" s="6"/>
    </row>
    <row r="16" spans="1:14" ht="27" x14ac:dyDescent="0.15">
      <c r="A16" s="2"/>
      <c r="B16" s="5" t="s">
        <v>12</v>
      </c>
      <c r="C16" s="5" t="s">
        <v>11</v>
      </c>
      <c r="D16" s="12" t="s">
        <v>7</v>
      </c>
      <c r="E16" s="5" t="s">
        <v>8</v>
      </c>
      <c r="F16" s="32" t="s">
        <v>9</v>
      </c>
      <c r="G16" s="13" t="s">
        <v>10</v>
      </c>
      <c r="H16" s="5" t="s">
        <v>13</v>
      </c>
      <c r="I16" s="5" t="s">
        <v>29</v>
      </c>
    </row>
    <row r="17" spans="1:9" ht="22.5" customHeight="1" x14ac:dyDescent="0.15">
      <c r="A17" s="5">
        <v>1</v>
      </c>
      <c r="B17" s="27" t="e">
        <f>IF(F17="","",VLOOKUP(F17,選手名簿!$A$1:$AA$938,2,FALSE)&amp;"  "&amp;VLOOKUP(F17,選手名簿!$A$1:$AA$938,3,FALSE))</f>
        <v>#N/A</v>
      </c>
      <c r="C17" s="27" t="e">
        <f>IF(F17="","",VLOOKUP(F17,選手名簿!$A$1:$AA$938,4,FALSE)&amp;" 　"&amp;VLOOKUP(F17,選手名簿!$A$1:$AA$938,5,FALSE))</f>
        <v>#N/A</v>
      </c>
      <c r="D17" s="28" t="e">
        <f>IF(F17="","",VLOOKUP(F17,選手名簿!$A$1:$AA$938,7,FALSE))</f>
        <v>#N/A</v>
      </c>
      <c r="E17" s="27" t="e">
        <f>IF(D17="","",DATEDIF(D17,$H$4,"y"))</f>
        <v>#N/A</v>
      </c>
      <c r="F17" s="31" t="s">
        <v>52</v>
      </c>
      <c r="G17" s="29" t="e">
        <f>IF(F17="","",VLOOKUP(F17,選手名簿!$A$1:$AA$938,22,FALSE))</f>
        <v>#N/A</v>
      </c>
      <c r="H17" s="28" t="e">
        <f>IF(F17="","",VLOOKUP(F17,選手名簿!$A$1:$AA$938,14,FALSE))</f>
        <v>#N/A</v>
      </c>
      <c r="I17" s="28" t="e">
        <f>IF(F17="","",VLOOKUP(F17,選手名簿!$A$1:$AA$938,9,FALSE))</f>
        <v>#N/A</v>
      </c>
    </row>
    <row r="18" spans="1:9" ht="22.5" customHeight="1" x14ac:dyDescent="0.15">
      <c r="A18" s="5">
        <v>2</v>
      </c>
      <c r="B18" s="27" t="e">
        <f>IF(F18="","",VLOOKUP(F18,選手名簿!$A$1:$AA$938,2,FALSE)&amp;"  "&amp;VLOOKUP(F18,選手名簿!$A$1:$AA$938,3,FALSE))</f>
        <v>#N/A</v>
      </c>
      <c r="C18" s="27" t="e">
        <f>IF(F18="","",VLOOKUP(F18,選手名簿!$A$1:$AA$938,4,FALSE)&amp;" 　"&amp;VLOOKUP(F18,選手名簿!$A$1:$AA$938,5,FALSE))</f>
        <v>#N/A</v>
      </c>
      <c r="D18" s="28" t="e">
        <f>IF(F18="","",VLOOKUP(F18,選手名簿!$A$1:$AA$938,7,FALSE))</f>
        <v>#N/A</v>
      </c>
      <c r="E18" s="27" t="e">
        <f t="shared" ref="E18:E24" si="0">IF(D18="","",DATEDIF(D18,$H$4,"y"))</f>
        <v>#N/A</v>
      </c>
      <c r="F18" s="31" t="s">
        <v>52</v>
      </c>
      <c r="G18" s="29" t="e">
        <f>IF(F18="","",VLOOKUP(F18,選手名簿!$A$1:$AA$938,22,FALSE))</f>
        <v>#N/A</v>
      </c>
      <c r="H18" s="28" t="e">
        <f>IF(F18="","",VLOOKUP(F18,選手名簿!$A$1:$AA$938,14,FALSE))</f>
        <v>#N/A</v>
      </c>
      <c r="I18" s="28" t="e">
        <f>IF(F18="","",VLOOKUP(F18,選手名簿!$A$1:$AA$938,9,FALSE))</f>
        <v>#N/A</v>
      </c>
    </row>
    <row r="19" spans="1:9" ht="22.5" customHeight="1" x14ac:dyDescent="0.15">
      <c r="A19" s="5">
        <v>3</v>
      </c>
      <c r="B19" s="27" t="e">
        <f>IF(F19="","",VLOOKUP(F19,選手名簿!$A$1:$AA$938,2,FALSE)&amp;"  "&amp;VLOOKUP(F19,選手名簿!$A$1:$AA$938,3,FALSE))</f>
        <v>#N/A</v>
      </c>
      <c r="C19" s="27" t="e">
        <f>IF(F19="","",VLOOKUP(F19,選手名簿!$A$1:$AA$938,4,FALSE)&amp;" 　"&amp;VLOOKUP(F19,選手名簿!$A$1:$AA$938,5,FALSE))</f>
        <v>#N/A</v>
      </c>
      <c r="D19" s="28" t="e">
        <f>IF(F19="","",VLOOKUP(F19,選手名簿!$A$1:$AA$938,7,FALSE))</f>
        <v>#N/A</v>
      </c>
      <c r="E19" s="27" t="e">
        <f t="shared" si="0"/>
        <v>#N/A</v>
      </c>
      <c r="F19" s="31" t="s">
        <v>52</v>
      </c>
      <c r="G19" s="29" t="e">
        <f>IF(F19="","",VLOOKUP(F19,選手名簿!$A$1:$AA$938,22,FALSE))</f>
        <v>#N/A</v>
      </c>
      <c r="H19" s="28" t="e">
        <f>IF(F19="","",VLOOKUP(F19,選手名簿!$A$1:$AA$938,14,FALSE))</f>
        <v>#N/A</v>
      </c>
      <c r="I19" s="28" t="e">
        <f>IF(F19="","",VLOOKUP(F19,選手名簿!$A$1:$AA$938,9,FALSE))</f>
        <v>#N/A</v>
      </c>
    </row>
    <row r="20" spans="1:9" ht="22.5" customHeight="1" x14ac:dyDescent="0.15">
      <c r="A20" s="5">
        <v>4</v>
      </c>
      <c r="B20" s="27" t="e">
        <f>IF(F20="","",VLOOKUP(F20,選手名簿!$A$1:$AA$938,2,FALSE)&amp;"  "&amp;VLOOKUP(F20,選手名簿!$A$1:$AA$938,3,FALSE))</f>
        <v>#N/A</v>
      </c>
      <c r="C20" s="27" t="e">
        <f>IF(F20="","",VLOOKUP(F20,選手名簿!$A$1:$AA$938,4,FALSE)&amp;" 　"&amp;VLOOKUP(F20,選手名簿!$A$1:$AA$938,5,FALSE))</f>
        <v>#N/A</v>
      </c>
      <c r="D20" s="28" t="e">
        <f>IF(F20="","",VLOOKUP(F20,選手名簿!$A$1:$AA$938,7,FALSE))</f>
        <v>#N/A</v>
      </c>
      <c r="E20" s="27" t="e">
        <f t="shared" si="0"/>
        <v>#N/A</v>
      </c>
      <c r="F20" s="31" t="s">
        <v>52</v>
      </c>
      <c r="G20" s="29" t="e">
        <f>IF(F20="","",VLOOKUP(F20,選手名簿!$A$1:$AA$938,22,FALSE))</f>
        <v>#N/A</v>
      </c>
      <c r="H20" s="28" t="e">
        <f>IF(F20="","",VLOOKUP(F20,選手名簿!$A$1:$AA$938,14,FALSE))</f>
        <v>#N/A</v>
      </c>
      <c r="I20" s="28" t="e">
        <f>IF(F20="","",VLOOKUP(F20,選手名簿!$A$1:$AA$938,9,FALSE))</f>
        <v>#N/A</v>
      </c>
    </row>
    <row r="21" spans="1:9" ht="22.5" customHeight="1" x14ac:dyDescent="0.15">
      <c r="A21" s="5">
        <v>5</v>
      </c>
      <c r="B21" s="27" t="e">
        <f>IF(F21="","",VLOOKUP(F21,選手名簿!$A$1:$AA$938,2,FALSE)&amp;"  "&amp;VLOOKUP(F21,選手名簿!$A$1:$AA$938,3,FALSE))</f>
        <v>#N/A</v>
      </c>
      <c r="C21" s="27" t="e">
        <f>IF(F21="","",VLOOKUP(F21,選手名簿!$A$1:$AA$938,4,FALSE)&amp;" 　"&amp;VLOOKUP(F21,選手名簿!$A$1:$AA$938,5,FALSE))</f>
        <v>#N/A</v>
      </c>
      <c r="D21" s="28" t="e">
        <f>IF(F21="","",VLOOKUP(F21,選手名簿!$A$1:$AA$938,7,FALSE))</f>
        <v>#N/A</v>
      </c>
      <c r="E21" s="27" t="e">
        <f t="shared" si="0"/>
        <v>#N/A</v>
      </c>
      <c r="F21" s="31" t="s">
        <v>52</v>
      </c>
      <c r="G21" s="29" t="e">
        <f>IF(F21="","",VLOOKUP(F21,選手名簿!$A$1:$AA$938,22,FALSE))</f>
        <v>#N/A</v>
      </c>
      <c r="H21" s="28" t="e">
        <f>IF(F21="","",VLOOKUP(F21,選手名簿!$A$1:$AA$938,14,FALSE))</f>
        <v>#N/A</v>
      </c>
      <c r="I21" s="28" t="e">
        <f>IF(F21="","",VLOOKUP(F21,選手名簿!$A$1:$AA$938,9,FALSE))</f>
        <v>#N/A</v>
      </c>
    </row>
    <row r="22" spans="1:9" ht="22.5" customHeight="1" x14ac:dyDescent="0.15">
      <c r="A22" s="5">
        <v>6</v>
      </c>
      <c r="B22" s="27" t="e">
        <f>IF(F22="","",VLOOKUP(F22,選手名簿!$A$1:$AA$938,2,FALSE)&amp;"  "&amp;VLOOKUP(F22,選手名簿!$A$1:$AA$938,3,FALSE))</f>
        <v>#N/A</v>
      </c>
      <c r="C22" s="27" t="e">
        <f>IF(F22="","",VLOOKUP(F22,選手名簿!$A$1:$AA$938,4,FALSE)&amp;" 　"&amp;VLOOKUP(F22,選手名簿!$A$1:$AA$938,5,FALSE))</f>
        <v>#N/A</v>
      </c>
      <c r="D22" s="28" t="e">
        <f>IF(F22="","",VLOOKUP(F22,選手名簿!$A$1:$AA$938,7,FALSE))</f>
        <v>#N/A</v>
      </c>
      <c r="E22" s="27" t="e">
        <f t="shared" si="0"/>
        <v>#N/A</v>
      </c>
      <c r="F22" s="31" t="s">
        <v>52</v>
      </c>
      <c r="G22" s="29" t="e">
        <f>IF(F22="","",VLOOKUP(F22,選手名簿!$A$1:$AA$938,22,FALSE))</f>
        <v>#N/A</v>
      </c>
      <c r="H22" s="28" t="e">
        <f>IF(F22="","",VLOOKUP(F22,選手名簿!$A$1:$AA$938,14,FALSE))</f>
        <v>#N/A</v>
      </c>
      <c r="I22" s="28" t="e">
        <f>IF(F22="","",VLOOKUP(F22,選手名簿!$A$1:$AA$938,9,FALSE))</f>
        <v>#N/A</v>
      </c>
    </row>
    <row r="23" spans="1:9" ht="22.5" customHeight="1" x14ac:dyDescent="0.15">
      <c r="A23" s="5">
        <v>7</v>
      </c>
      <c r="B23" s="27" t="e">
        <f>IF(F23="","",VLOOKUP(F23,選手名簿!$A$1:$AA$938,2,FALSE)&amp;"  "&amp;VLOOKUP(F23,選手名簿!$A$1:$AA$938,3,FALSE))</f>
        <v>#N/A</v>
      </c>
      <c r="C23" s="27" t="e">
        <f>IF(F23="","",VLOOKUP(F23,選手名簿!$A$1:$AA$938,4,FALSE)&amp;" 　"&amp;VLOOKUP(F23,選手名簿!$A$1:$AA$938,5,FALSE))</f>
        <v>#N/A</v>
      </c>
      <c r="D23" s="28" t="e">
        <f>IF(F23="","",VLOOKUP(F23,選手名簿!$A$1:$AA$938,7,FALSE))</f>
        <v>#N/A</v>
      </c>
      <c r="E23" s="27" t="e">
        <f t="shared" si="0"/>
        <v>#N/A</v>
      </c>
      <c r="F23" s="31" t="s">
        <v>52</v>
      </c>
      <c r="G23" s="29" t="e">
        <f>IF(F23="","",VLOOKUP(F23,選手名簿!$A$1:$AA$938,22,FALSE))</f>
        <v>#N/A</v>
      </c>
      <c r="H23" s="28" t="e">
        <f>IF(F23="","",VLOOKUP(F23,選手名簿!$A$1:$AA$938,14,FALSE))</f>
        <v>#N/A</v>
      </c>
      <c r="I23" s="28" t="e">
        <f>IF(F23="","",VLOOKUP(F23,選手名簿!$A$1:$AA$938,9,FALSE))</f>
        <v>#N/A</v>
      </c>
    </row>
    <row r="24" spans="1:9" ht="22.5" customHeight="1" x14ac:dyDescent="0.15">
      <c r="A24" s="5">
        <v>8</v>
      </c>
      <c r="B24" s="27" t="e">
        <f>IF(F24="","",VLOOKUP(F24,選手名簿!$A$1:$AA$938,2,FALSE)&amp;"  "&amp;VLOOKUP(F24,選手名簿!$A$1:$AA$938,3,FALSE))</f>
        <v>#N/A</v>
      </c>
      <c r="C24" s="27" t="e">
        <f>IF(F24="","",VLOOKUP(F24,選手名簿!$A$1:$AA$938,4,FALSE)&amp;" 　"&amp;VLOOKUP(F24,選手名簿!$A$1:$AA$938,5,FALSE))</f>
        <v>#N/A</v>
      </c>
      <c r="D24" s="28" t="e">
        <f>IF(F24="","",VLOOKUP(F24,選手名簿!$A$1:$AA$938,7,FALSE))</f>
        <v>#N/A</v>
      </c>
      <c r="E24" s="27" t="e">
        <f t="shared" si="0"/>
        <v>#N/A</v>
      </c>
      <c r="F24" s="31" t="s">
        <v>52</v>
      </c>
      <c r="G24" s="29" t="e">
        <f>IF(F24="","",VLOOKUP(F24,選手名簿!$A$1:$AA$938,22,FALSE))</f>
        <v>#N/A</v>
      </c>
      <c r="H24" s="28" t="e">
        <f>IF(F24="","",VLOOKUP(F24,選手名簿!$A$1:$AA$938,14,FALSE))</f>
        <v>#N/A</v>
      </c>
      <c r="I24" s="28" t="e">
        <f>IF(F24="","",VLOOKUP(F24,選手名簿!$A$1:$AA$938,9,FALSE))</f>
        <v>#N/A</v>
      </c>
    </row>
    <row r="25" spans="1:9" ht="22.5" customHeight="1" x14ac:dyDescent="0.15">
      <c r="A25" s="7" t="s">
        <v>17</v>
      </c>
      <c r="B25" t="s">
        <v>30</v>
      </c>
    </row>
    <row r="26" spans="1:9" ht="22.5" customHeight="1" x14ac:dyDescent="0.15">
      <c r="B26" s="7" t="s">
        <v>33</v>
      </c>
    </row>
    <row r="27" spans="1:9" ht="22.5" customHeight="1" x14ac:dyDescent="0.15">
      <c r="B27" s="7" t="s">
        <v>33</v>
      </c>
    </row>
    <row r="28" spans="1:9" ht="22.5" customHeight="1" x14ac:dyDescent="0.15"/>
    <row r="29" spans="1:9" ht="22.5" customHeight="1" x14ac:dyDescent="0.15"/>
    <row r="30" spans="1:9" ht="22.5" customHeight="1" x14ac:dyDescent="0.15"/>
    <row r="31" spans="1:9" ht="22.5" customHeight="1" x14ac:dyDescent="0.15"/>
    <row r="32" spans="1:9" ht="22.5" customHeight="1" x14ac:dyDescent="0.15"/>
    <row r="33" ht="22.5" customHeight="1" x14ac:dyDescent="0.15"/>
    <row r="34" ht="22.5" customHeight="1" x14ac:dyDescent="0.15"/>
  </sheetData>
  <mergeCells count="11">
    <mergeCell ref="A10:A14"/>
    <mergeCell ref="B15:F15"/>
    <mergeCell ref="A2:B2"/>
    <mergeCell ref="B8:B9"/>
    <mergeCell ref="C13:I13"/>
    <mergeCell ref="C14:I14"/>
    <mergeCell ref="H8:I8"/>
    <mergeCell ref="H9:I9"/>
    <mergeCell ref="C10:I10"/>
    <mergeCell ref="C12:I12"/>
    <mergeCell ref="D11:I11"/>
  </mergeCells>
  <phoneticPr fontId="18"/>
  <hyperlinks>
    <hyperlink ref="C1" r:id="rId1" xr:uid="{00000000-0004-0000-0000-000000000000}"/>
    <hyperlink ref="C14" r:id="rId2" display="shinichi_kamimura@global.komatsu" xr:uid="{3E64E074-7629-49C8-97EE-01FE2784CFA6}"/>
  </hyperlinks>
  <pageMargins left="0.67" right="0.7" top="0.75" bottom="0.75" header="0.3" footer="0.3"/>
  <pageSetup paperSize="9" scale="96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D26"/>
  <sheetViews>
    <sheetView workbookViewId="0">
      <selection activeCell="L28" sqref="L28"/>
    </sheetView>
  </sheetViews>
  <sheetFormatPr defaultRowHeight="13.5" x14ac:dyDescent="0.15"/>
  <cols>
    <col min="1" max="6" width="9" style="7"/>
    <col min="7" max="7" width="10.875" style="7" customWidth="1"/>
    <col min="8" max="10" width="9" style="7"/>
    <col min="11" max="11" width="14.125" style="7" customWidth="1"/>
    <col min="12" max="16384" width="9" style="7"/>
  </cols>
  <sheetData>
    <row r="1" spans="1:56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利用方法</vt:lpstr>
      <vt:lpstr>申込書</vt:lpstr>
      <vt:lpstr>選手名簿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タッドオオクボ</dc:creator>
  <cp:lastModifiedBy>k-funada</cp:lastModifiedBy>
  <cp:lastPrinted>2016-05-27T01:21:59Z</cp:lastPrinted>
  <dcterms:created xsi:type="dcterms:W3CDTF">2016-05-20T08:23:50Z</dcterms:created>
  <dcterms:modified xsi:type="dcterms:W3CDTF">2019-05-14T08:58:24Z</dcterms:modified>
</cp:coreProperties>
</file>